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Statistika\Statistika DB\TB\TB 2026\2 rüb 2026\balanslar\"/>
    </mc:Choice>
  </mc:AlternateContent>
  <xr:revisionPtr revIDLastSave="0" documentId="13_ncr:1_{1F4DF72A-7479-4A6E-BBE5-CAAF2D352015}" xr6:coauthVersionLast="47" xr6:coauthVersionMax="47" xr10:uidLastSave="{00000000-0000-0000-0000-000000000000}"/>
  <bookViews>
    <workbookView xWindow="-120" yWindow="-120" windowWidth="29040" windowHeight="15720" xr2:uid="{9D394848-AF9B-4B5C-A903-36603CEC61A9}"/>
  </bookViews>
  <sheets>
    <sheet name="TB 6 ay 2026 P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38" i="1" l="1"/>
  <c r="D72" i="1"/>
  <c r="C240" i="1" l="1"/>
  <c r="B201" i="1"/>
  <c r="C157" i="1"/>
  <c r="C195" i="1"/>
  <c r="C183" i="1"/>
  <c r="B37" i="1"/>
  <c r="C258" i="1"/>
  <c r="C250" i="1"/>
  <c r="C246" i="1"/>
  <c r="C201" i="1" s="1"/>
  <c r="B214" i="1"/>
  <c r="C189" i="1"/>
  <c r="B157" i="1"/>
  <c r="B163" i="1"/>
  <c r="C139" i="1"/>
  <c r="B139" i="1"/>
  <c r="B137" i="1"/>
  <c r="B141" i="1"/>
  <c r="C137" i="1"/>
  <c r="D124" i="1"/>
  <c r="D122" i="1"/>
  <c r="D120" i="1"/>
  <c r="B112" i="1"/>
  <c r="D104" i="1"/>
  <c r="C102" i="1"/>
  <c r="B102" i="1"/>
  <c r="B96" i="1"/>
  <c r="C88" i="1"/>
  <c r="D84" i="1"/>
  <c r="D78" i="1"/>
  <c r="C70" i="1"/>
  <c r="D63" i="1"/>
  <c r="D61" i="1"/>
  <c r="C55" i="1"/>
  <c r="D53" i="1"/>
  <c r="C49" i="1"/>
  <c r="D41" i="1"/>
  <c r="D33" i="1"/>
  <c r="C19" i="1"/>
  <c r="D27" i="1"/>
  <c r="D25" i="1"/>
  <c r="B23" i="1"/>
  <c r="C21" i="1"/>
  <c r="B21" i="1"/>
  <c r="B19" i="1"/>
  <c r="C187" i="1" l="1"/>
  <c r="B17" i="1"/>
  <c r="D102" i="1"/>
  <c r="B49" i="1"/>
  <c r="B70" i="1"/>
  <c r="D94" i="1"/>
  <c r="B224" i="1"/>
  <c r="B222" i="1" s="1"/>
  <c r="B108" i="1"/>
  <c r="B90" i="1" s="1"/>
  <c r="D21" i="1"/>
  <c r="B13" i="1"/>
  <c r="C96" i="1"/>
  <c r="D96" i="1" s="1"/>
  <c r="B232" i="1"/>
  <c r="B82" i="1"/>
  <c r="C108" i="1"/>
  <c r="C244" i="1"/>
  <c r="C112" i="1"/>
  <c r="D112" i="1" s="1"/>
  <c r="B210" i="1"/>
  <c r="C264" i="1"/>
  <c r="B88" i="1"/>
  <c r="C118" i="1"/>
  <c r="B169" i="1"/>
  <c r="B161" i="1" s="1"/>
  <c r="B155" i="1" s="1"/>
  <c r="B159" i="1" s="1"/>
  <c r="D47" i="1"/>
  <c r="C82" i="1"/>
  <c r="D92" i="1"/>
  <c r="D275" i="1"/>
  <c r="B135" i="1"/>
  <c r="D19" i="1"/>
  <c r="C17" i="1"/>
  <c r="B43" i="1"/>
  <c r="D51" i="1"/>
  <c r="D23" i="1"/>
  <c r="C43" i="1"/>
  <c r="D80" i="1"/>
  <c r="D66" i="1"/>
  <c r="D98" i="1"/>
  <c r="D106" i="1"/>
  <c r="D114" i="1"/>
  <c r="D74" i="1"/>
  <c r="C131" i="1"/>
  <c r="C147" i="1"/>
  <c r="D59" i="1"/>
  <c r="D45" i="1"/>
  <c r="D68" i="1"/>
  <c r="D100" i="1"/>
  <c r="D116" i="1"/>
  <c r="C37" i="1"/>
  <c r="D76" i="1"/>
  <c r="C135" i="1"/>
  <c r="B55" i="1"/>
  <c r="C29" i="1"/>
  <c r="B118" i="1"/>
  <c r="D31" i="1"/>
  <c r="D57" i="1"/>
  <c r="D70" i="1" l="1"/>
  <c r="C13" i="1"/>
  <c r="D49" i="1"/>
  <c r="C248" i="1"/>
  <c r="C199" i="1"/>
  <c r="B208" i="1"/>
  <c r="B199" i="1" s="1"/>
  <c r="B203" i="1" s="1"/>
  <c r="B133" i="1" s="1"/>
  <c r="C181" i="1"/>
  <c r="C155" i="1" s="1"/>
  <c r="D108" i="1"/>
  <c r="B131" i="1"/>
  <c r="D82" i="1"/>
  <c r="C90" i="1"/>
  <c r="C86" i="1" s="1"/>
  <c r="D37" i="1"/>
  <c r="C110" i="1"/>
  <c r="B86" i="1"/>
  <c r="D88" i="1"/>
  <c r="D118" i="1"/>
  <c r="C39" i="1"/>
  <c r="D29" i="1"/>
  <c r="B39" i="1"/>
  <c r="D43" i="1"/>
  <c r="B110" i="1"/>
  <c r="D55" i="1"/>
  <c r="D17" i="1"/>
  <c r="D13" i="1"/>
  <c r="B35" i="1" l="1"/>
  <c r="D86" i="1"/>
  <c r="D90" i="1"/>
  <c r="B129" i="1"/>
  <c r="C159" i="1"/>
  <c r="C203" i="1"/>
  <c r="C15" i="1"/>
  <c r="D110" i="1"/>
  <c r="C35" i="1"/>
  <c r="D39" i="1"/>
  <c r="B15" i="1"/>
  <c r="C11" i="1" l="1"/>
  <c r="C133" i="1"/>
  <c r="D15" i="1"/>
  <c r="B11" i="1"/>
  <c r="D35" i="1"/>
  <c r="C129" i="1" l="1"/>
  <c r="D11" i="1"/>
</calcChain>
</file>

<file path=xl/sharedStrings.xml><?xml version="1.0" encoding="utf-8"?>
<sst xmlns="http://schemas.openxmlformats.org/spreadsheetml/2006/main" count="159" uniqueCount="87">
  <si>
    <t xml:space="preserve">               MƏRKƏZİ  BANKIN</t>
  </si>
  <si>
    <t>STATİSTİKA  DEPARTAMENTİ</t>
  </si>
  <si>
    <t xml:space="preserve">                AZƏRBAYCAN  RESPUBLİKASININ  TƏDİYƏ BALANSI</t>
  </si>
  <si>
    <t>Min ABŞ dolları</t>
  </si>
  <si>
    <t>Göstəricilər</t>
  </si>
  <si>
    <t>KREDİT</t>
  </si>
  <si>
    <t>DEBET</t>
  </si>
  <si>
    <t>SALDO</t>
  </si>
  <si>
    <t>(daxilolmalar)</t>
  </si>
  <si>
    <t xml:space="preserve"> (ödənişlər)</t>
  </si>
  <si>
    <t xml:space="preserve"> (fərq)</t>
  </si>
  <si>
    <t>A. CARİ ƏMƏLİYYATLAR HESABI</t>
  </si>
  <si>
    <t xml:space="preserve">           NEFT-QAZ SEKTORU</t>
  </si>
  <si>
    <r>
      <t xml:space="preserve">           </t>
    </r>
    <r>
      <rPr>
        <sz val="12"/>
        <rFont val="Arial"/>
        <family val="2"/>
        <charset val="204"/>
      </rPr>
      <t>DİGƏR SEKTORLAR</t>
    </r>
  </si>
  <si>
    <t xml:space="preserve">    XARİCİ TİCARƏT BALANSI</t>
  </si>
  <si>
    <t xml:space="preserve">           Neft-qaz sektoru</t>
  </si>
  <si>
    <r>
      <t xml:space="preserve">           </t>
    </r>
    <r>
      <rPr>
        <sz val="12"/>
        <rFont val="Arial"/>
        <family val="2"/>
        <charset val="204"/>
      </rPr>
      <t>Digər sektorlar</t>
    </r>
  </si>
  <si>
    <t xml:space="preserve">      Malların ixracı (FOB)</t>
  </si>
  <si>
    <t xml:space="preserve">      Malların idxalı (FOB)</t>
  </si>
  <si>
    <t xml:space="preserve">           Digər sektorlar</t>
  </si>
  <si>
    <r>
      <t xml:space="preserve">    </t>
    </r>
    <r>
      <rPr>
        <b/>
        <sz val="12"/>
        <rFont val="Arial"/>
        <family val="2"/>
        <charset val="204"/>
      </rPr>
      <t>XİDMƏTLƏR BALANSI</t>
    </r>
  </si>
  <si>
    <t xml:space="preserve">      Emal və təmir xidmətləri</t>
  </si>
  <si>
    <t xml:space="preserve">      Nəqliyyat xidmətləri</t>
  </si>
  <si>
    <t xml:space="preserve">         Yük daşımaları</t>
  </si>
  <si>
    <t xml:space="preserve">           - Neft-qaz sektoru</t>
  </si>
  <si>
    <t xml:space="preserve">           - Digər sektorlar</t>
  </si>
  <si>
    <t xml:space="preserve">         Sərnişin daşımaları </t>
  </si>
  <si>
    <t xml:space="preserve">         Digər nəqliyyat xidmətləri</t>
  </si>
  <si>
    <t xml:space="preserve">      Turizm xidmətləri</t>
  </si>
  <si>
    <t xml:space="preserve">             İşgüzar səfərlər</t>
  </si>
  <si>
    <t xml:space="preserve">             Şəxsi səfərlər</t>
  </si>
  <si>
    <t xml:space="preserve">      Royalti və lisenziya xidmətləri</t>
  </si>
  <si>
    <t xml:space="preserve">      Telekomunikasiya və rabitə xidmətləri</t>
  </si>
  <si>
    <t xml:space="preserve">      Tikinti xidmətləri</t>
  </si>
  <si>
    <t xml:space="preserve">      Sığorta xidmətləri</t>
  </si>
  <si>
    <t xml:space="preserve">      Maliyyə xidmətləri</t>
  </si>
  <si>
    <t xml:space="preserve">      Hökumət xidmətləri</t>
  </si>
  <si>
    <t xml:space="preserve">      Digər işgüzar xidmətlər</t>
  </si>
  <si>
    <t xml:space="preserve">      Şəxsi, mədəni və əyləncə xidmətləri </t>
  </si>
  <si>
    <t xml:space="preserve">    İLKİN GƏLİRLƏR</t>
  </si>
  <si>
    <t xml:space="preserve">      Birbaşa investisiyalardan gəlir</t>
  </si>
  <si>
    <t xml:space="preserve">      Qiymətli kağızlar portfelindən gəlir</t>
  </si>
  <si>
    <t xml:space="preserve">      Digər gəlirlər</t>
  </si>
  <si>
    <t xml:space="preserve">    TƏKRAR GƏLİRLƏR</t>
  </si>
  <si>
    <t xml:space="preserve">           Dövlət sektoru</t>
  </si>
  <si>
    <t xml:space="preserve">                Beynəlxalq təşkilatlara üzvlük haqqı</t>
  </si>
  <si>
    <t xml:space="preserve">                Humanitar, texniki və digər yardımlar</t>
  </si>
  <si>
    <t xml:space="preserve">           Digərləri</t>
  </si>
  <si>
    <t xml:space="preserve">                Fiziki şəxslərin pul baratları</t>
  </si>
  <si>
    <t xml:space="preserve">                Digər transfertlər</t>
  </si>
  <si>
    <t>B. KAPİTAL HESABI</t>
  </si>
  <si>
    <t xml:space="preserve">Xalis maliyyə </t>
  </si>
  <si>
    <t>aktivləri</t>
  </si>
  <si>
    <t>öhdəlikləri</t>
  </si>
  <si>
    <t>("+" - artıb, "-" - azalıb)</t>
  </si>
  <si>
    <t>C. MALİYYƏ HESABI</t>
  </si>
  <si>
    <t xml:space="preserve">    BİRBAŞA İNVESTİSİYALAR</t>
  </si>
  <si>
    <t xml:space="preserve">      Xarici iqtisadiyyata</t>
  </si>
  <si>
    <t xml:space="preserve">      Azərbaycan iqtisadiyyatına</t>
  </si>
  <si>
    <t xml:space="preserve">    NEFT BONUSU</t>
  </si>
  <si>
    <t xml:space="preserve">    PORTFEL İNVESTİSİYALARI</t>
  </si>
  <si>
    <t xml:space="preserve">      Aktivlər</t>
  </si>
  <si>
    <t xml:space="preserve">         Kapitalda iştiraka təminat verən qiymətli kağızlar</t>
  </si>
  <si>
    <t xml:space="preserve">             Neft-qaz sektoru</t>
  </si>
  <si>
    <t xml:space="preserve">             Digər sektorlar</t>
  </si>
  <si>
    <t xml:space="preserve">         Borc qiymətli kağızları</t>
  </si>
  <si>
    <t xml:space="preserve">              Dövlət sektoru</t>
  </si>
  <si>
    <t xml:space="preserve">              Banklar</t>
  </si>
  <si>
    <t xml:space="preserve">              Digər sektorlar</t>
  </si>
  <si>
    <t xml:space="preserve">                - Neft-qaz sektoru</t>
  </si>
  <si>
    <t xml:space="preserve">                - Digərləri</t>
  </si>
  <si>
    <t xml:space="preserve">      Öhdəliklər</t>
  </si>
  <si>
    <t xml:space="preserve">              Neft-qaz sektoru</t>
  </si>
  <si>
    <t xml:space="preserve">           Borc qiymətli kağızları</t>
  </si>
  <si>
    <t xml:space="preserve">    DİGƏR İNVESTİSİYALAR</t>
  </si>
  <si>
    <r>
      <t xml:space="preserve">      </t>
    </r>
    <r>
      <rPr>
        <sz val="12"/>
        <rFont val="Arial"/>
        <family val="2"/>
        <charset val="204"/>
      </rPr>
      <t xml:space="preserve">     Digər sektorlar</t>
    </r>
  </si>
  <si>
    <t xml:space="preserve">         Depozitlər və nağd valyuta</t>
  </si>
  <si>
    <t xml:space="preserve">             Dövlət sektoru</t>
  </si>
  <si>
    <t xml:space="preserve">             Banklar</t>
  </si>
  <si>
    <t xml:space="preserve">             Digərləri</t>
  </si>
  <si>
    <t xml:space="preserve">         Kreditlər və ssudalar</t>
  </si>
  <si>
    <t xml:space="preserve">              Digərləri</t>
  </si>
  <si>
    <t xml:space="preserve">         Ticarət kreditləri və avanslar</t>
  </si>
  <si>
    <t xml:space="preserve">         Depozitlər və nağd valyuta </t>
  </si>
  <si>
    <t>Ç. EHTİYAT AKTİVLƏRİ</t>
  </si>
  <si>
    <t>D. XALİS SƏHVLƏR VƏ BURAXILIŞLAR</t>
  </si>
  <si>
    <t xml:space="preserve">                      2026-CI  İLİN  YANVAR  -  İYUN AYLARI  ÜÇÜN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</si>
</sst>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sz val="10"/>
      <name val="Arial Cyr"/>
      <family val="2"/>
      <charset val="204"/>
    </font>
    <font>
      <b/>
      <i/>
      <sz val="12"/>
      <name val="Arial"/>
      <family val="2"/>
      <charset val="204"/>
    </font>
    <font>
      <sz val="12"/>
      <name val="Arial"/>
      <family val="2"/>
      <charset val="204"/>
    </font>
    <font>
      <b/>
      <i/>
      <sz val="14"/>
      <name val="Arial"/>
      <family val="2"/>
      <charset val="204"/>
    </font>
    <font>
      <b/>
      <sz val="12"/>
      <name val="Arial"/>
      <family val="2"/>
      <charset val="204"/>
    </font>
    <font>
      <u/>
      <sz val="12"/>
      <name val="Arial"/>
      <family val="2"/>
      <charset val="204"/>
    </font>
    <font>
      <b/>
      <sz val="12"/>
      <name val="Arial"/>
      <family val="2"/>
    </font>
    <font>
      <sz val="14"/>
      <name val="Arial"/>
      <family val="2"/>
      <charset val="204"/>
    </font>
    <font>
      <sz val="12"/>
      <name val="Arial"/>
      <family val="2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3" fillId="0" borderId="0" xfId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3" fontId="5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3" fillId="0" borderId="0" xfId="1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3" fontId="5" fillId="0" borderId="7" xfId="1" applyNumberFormat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3" fontId="5" fillId="0" borderId="0" xfId="1" applyNumberFormat="1" applyFont="1" applyAlignment="1">
      <alignment horizontal="center" vertical="center"/>
    </xf>
    <xf numFmtId="3" fontId="9" fillId="0" borderId="8" xfId="1" applyNumberFormat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3" fontId="10" fillId="0" borderId="1" xfId="1" applyNumberFormat="1" applyFont="1" applyBorder="1" applyAlignment="1">
      <alignment horizontal="center" vertical="center"/>
    </xf>
    <xf numFmtId="3" fontId="5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9" fillId="0" borderId="0" xfId="1" applyNumberFormat="1" applyFont="1" applyAlignment="1">
      <alignment vertical="center"/>
    </xf>
    <xf numFmtId="3" fontId="5" fillId="0" borderId="10" xfId="1" applyNumberFormat="1" applyFont="1" applyBorder="1" applyAlignment="1">
      <alignment horizontal="center" vertical="center"/>
    </xf>
    <xf numFmtId="3" fontId="5" fillId="0" borderId="11" xfId="1" applyNumberFormat="1" applyFont="1" applyBorder="1" applyAlignment="1">
      <alignment horizontal="center" vertical="center"/>
    </xf>
    <xf numFmtId="3" fontId="10" fillId="0" borderId="12" xfId="1" applyNumberFormat="1" applyFont="1" applyBorder="1" applyAlignment="1">
      <alignment horizontal="center" vertical="center"/>
    </xf>
    <xf numFmtId="3" fontId="5" fillId="0" borderId="6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3" fillId="0" borderId="9" xfId="1" applyFont="1" applyBorder="1" applyAlignment="1">
      <alignment vertical="center"/>
    </xf>
    <xf numFmtId="3" fontId="3" fillId="0" borderId="9" xfId="1" applyNumberFormat="1" applyFont="1" applyBorder="1" applyAlignment="1">
      <alignment horizontal="center" vertical="center"/>
    </xf>
    <xf numFmtId="3" fontId="3" fillId="0" borderId="3" xfId="1" applyNumberFormat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3" fillId="0" borderId="8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Normal 2" xfId="1" xr:uid="{9AB20F5C-EE2C-4E69-816F-C294646B64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DB4DA-A277-487D-9BDF-71DC2353A9EB}">
  <dimension ref="A1:II340"/>
  <sheetViews>
    <sheetView tabSelected="1" workbookViewId="0">
      <selection activeCell="C2" sqref="C2"/>
    </sheetView>
  </sheetViews>
  <sheetFormatPr defaultColWidth="11.7109375" defaultRowHeight="15" x14ac:dyDescent="0.25"/>
  <cols>
    <col min="1" max="1" width="53.140625" style="2" customWidth="1"/>
    <col min="2" max="3" width="19.28515625" style="2" customWidth="1"/>
    <col min="4" max="4" width="15.7109375" style="2" customWidth="1"/>
    <col min="5" max="5" width="3.7109375" style="2" customWidth="1"/>
    <col min="6" max="6" width="13.28515625" style="2" customWidth="1"/>
    <col min="7" max="10" width="11.7109375" style="2"/>
    <col min="11" max="15" width="8.7109375" style="2" customWidth="1"/>
    <col min="16" max="231" width="9.140625" style="2" customWidth="1"/>
    <col min="232" max="232" width="57.28515625" style="2" customWidth="1"/>
    <col min="233" max="234" width="19.28515625" style="2" customWidth="1"/>
    <col min="235" max="235" width="15.7109375" style="2" customWidth="1"/>
    <col min="236" max="237" width="3.7109375" style="2" customWidth="1"/>
    <col min="238" max="243" width="11.7109375" style="2"/>
    <col min="244" max="244" width="58.5703125" style="2" customWidth="1"/>
    <col min="245" max="246" width="19.28515625" style="2" customWidth="1"/>
    <col min="247" max="247" width="15.7109375" style="2" customWidth="1"/>
    <col min="248" max="249" width="3.7109375" style="2" customWidth="1"/>
    <col min="250" max="266" width="11.7109375" style="2"/>
    <col min="267" max="271" width="8.7109375" style="2" customWidth="1"/>
    <col min="272" max="487" width="9.140625" style="2" customWidth="1"/>
    <col min="488" max="488" width="57.28515625" style="2" customWidth="1"/>
    <col min="489" max="490" width="19.28515625" style="2" customWidth="1"/>
    <col min="491" max="491" width="15.7109375" style="2" customWidth="1"/>
    <col min="492" max="493" width="3.7109375" style="2" customWidth="1"/>
    <col min="494" max="499" width="11.7109375" style="2"/>
    <col min="500" max="500" width="58.5703125" style="2" customWidth="1"/>
    <col min="501" max="502" width="19.28515625" style="2" customWidth="1"/>
    <col min="503" max="503" width="15.7109375" style="2" customWidth="1"/>
    <col min="504" max="505" width="3.7109375" style="2" customWidth="1"/>
    <col min="506" max="522" width="11.7109375" style="2"/>
    <col min="523" max="527" width="8.7109375" style="2" customWidth="1"/>
    <col min="528" max="743" width="9.140625" style="2" customWidth="1"/>
    <col min="744" max="744" width="57.28515625" style="2" customWidth="1"/>
    <col min="745" max="746" width="19.28515625" style="2" customWidth="1"/>
    <col min="747" max="747" width="15.7109375" style="2" customWidth="1"/>
    <col min="748" max="749" width="3.7109375" style="2" customWidth="1"/>
    <col min="750" max="755" width="11.7109375" style="2"/>
    <col min="756" max="756" width="58.5703125" style="2" customWidth="1"/>
    <col min="757" max="758" width="19.28515625" style="2" customWidth="1"/>
    <col min="759" max="759" width="15.7109375" style="2" customWidth="1"/>
    <col min="760" max="761" width="3.7109375" style="2" customWidth="1"/>
    <col min="762" max="778" width="11.7109375" style="2"/>
    <col min="779" max="783" width="8.7109375" style="2" customWidth="1"/>
    <col min="784" max="999" width="9.140625" style="2" customWidth="1"/>
    <col min="1000" max="1000" width="57.28515625" style="2" customWidth="1"/>
    <col min="1001" max="1002" width="19.28515625" style="2" customWidth="1"/>
    <col min="1003" max="1003" width="15.7109375" style="2" customWidth="1"/>
    <col min="1004" max="1005" width="3.7109375" style="2" customWidth="1"/>
    <col min="1006" max="1011" width="11.7109375" style="2"/>
    <col min="1012" max="1012" width="58.5703125" style="2" customWidth="1"/>
    <col min="1013" max="1014" width="19.28515625" style="2" customWidth="1"/>
    <col min="1015" max="1015" width="15.7109375" style="2" customWidth="1"/>
    <col min="1016" max="1017" width="3.7109375" style="2" customWidth="1"/>
    <col min="1018" max="1034" width="11.7109375" style="2"/>
    <col min="1035" max="1039" width="8.7109375" style="2" customWidth="1"/>
    <col min="1040" max="1255" width="9.140625" style="2" customWidth="1"/>
    <col min="1256" max="1256" width="57.28515625" style="2" customWidth="1"/>
    <col min="1257" max="1258" width="19.28515625" style="2" customWidth="1"/>
    <col min="1259" max="1259" width="15.7109375" style="2" customWidth="1"/>
    <col min="1260" max="1261" width="3.7109375" style="2" customWidth="1"/>
    <col min="1262" max="1267" width="11.7109375" style="2"/>
    <col min="1268" max="1268" width="58.5703125" style="2" customWidth="1"/>
    <col min="1269" max="1270" width="19.28515625" style="2" customWidth="1"/>
    <col min="1271" max="1271" width="15.7109375" style="2" customWidth="1"/>
    <col min="1272" max="1273" width="3.7109375" style="2" customWidth="1"/>
    <col min="1274" max="1290" width="11.7109375" style="2"/>
    <col min="1291" max="1295" width="8.7109375" style="2" customWidth="1"/>
    <col min="1296" max="1511" width="9.140625" style="2" customWidth="1"/>
    <col min="1512" max="1512" width="57.28515625" style="2" customWidth="1"/>
    <col min="1513" max="1514" width="19.28515625" style="2" customWidth="1"/>
    <col min="1515" max="1515" width="15.7109375" style="2" customWidth="1"/>
    <col min="1516" max="1517" width="3.7109375" style="2" customWidth="1"/>
    <col min="1518" max="1523" width="11.7109375" style="2"/>
    <col min="1524" max="1524" width="58.5703125" style="2" customWidth="1"/>
    <col min="1525" max="1526" width="19.28515625" style="2" customWidth="1"/>
    <col min="1527" max="1527" width="15.7109375" style="2" customWidth="1"/>
    <col min="1528" max="1529" width="3.7109375" style="2" customWidth="1"/>
    <col min="1530" max="1546" width="11.7109375" style="2"/>
    <col min="1547" max="1551" width="8.7109375" style="2" customWidth="1"/>
    <col min="1552" max="1767" width="9.140625" style="2" customWidth="1"/>
    <col min="1768" max="1768" width="57.28515625" style="2" customWidth="1"/>
    <col min="1769" max="1770" width="19.28515625" style="2" customWidth="1"/>
    <col min="1771" max="1771" width="15.7109375" style="2" customWidth="1"/>
    <col min="1772" max="1773" width="3.7109375" style="2" customWidth="1"/>
    <col min="1774" max="1779" width="11.7109375" style="2"/>
    <col min="1780" max="1780" width="58.5703125" style="2" customWidth="1"/>
    <col min="1781" max="1782" width="19.28515625" style="2" customWidth="1"/>
    <col min="1783" max="1783" width="15.7109375" style="2" customWidth="1"/>
    <col min="1784" max="1785" width="3.7109375" style="2" customWidth="1"/>
    <col min="1786" max="1802" width="11.7109375" style="2"/>
    <col min="1803" max="1807" width="8.7109375" style="2" customWidth="1"/>
    <col min="1808" max="2023" width="9.140625" style="2" customWidth="1"/>
    <col min="2024" max="2024" width="57.28515625" style="2" customWidth="1"/>
    <col min="2025" max="2026" width="19.28515625" style="2" customWidth="1"/>
    <col min="2027" max="2027" width="15.7109375" style="2" customWidth="1"/>
    <col min="2028" max="2029" width="3.7109375" style="2" customWidth="1"/>
    <col min="2030" max="2035" width="11.7109375" style="2"/>
    <col min="2036" max="2036" width="58.5703125" style="2" customWidth="1"/>
    <col min="2037" max="2038" width="19.28515625" style="2" customWidth="1"/>
    <col min="2039" max="2039" width="15.7109375" style="2" customWidth="1"/>
    <col min="2040" max="2041" width="3.7109375" style="2" customWidth="1"/>
    <col min="2042" max="2058" width="11.7109375" style="2"/>
    <col min="2059" max="2063" width="8.7109375" style="2" customWidth="1"/>
    <col min="2064" max="2279" width="9.140625" style="2" customWidth="1"/>
    <col min="2280" max="2280" width="57.28515625" style="2" customWidth="1"/>
    <col min="2281" max="2282" width="19.28515625" style="2" customWidth="1"/>
    <col min="2283" max="2283" width="15.7109375" style="2" customWidth="1"/>
    <col min="2284" max="2285" width="3.7109375" style="2" customWidth="1"/>
    <col min="2286" max="2291" width="11.7109375" style="2"/>
    <col min="2292" max="2292" width="58.5703125" style="2" customWidth="1"/>
    <col min="2293" max="2294" width="19.28515625" style="2" customWidth="1"/>
    <col min="2295" max="2295" width="15.7109375" style="2" customWidth="1"/>
    <col min="2296" max="2297" width="3.7109375" style="2" customWidth="1"/>
    <col min="2298" max="2314" width="11.7109375" style="2"/>
    <col min="2315" max="2319" width="8.7109375" style="2" customWidth="1"/>
    <col min="2320" max="2535" width="9.140625" style="2" customWidth="1"/>
    <col min="2536" max="2536" width="57.28515625" style="2" customWidth="1"/>
    <col min="2537" max="2538" width="19.28515625" style="2" customWidth="1"/>
    <col min="2539" max="2539" width="15.7109375" style="2" customWidth="1"/>
    <col min="2540" max="2541" width="3.7109375" style="2" customWidth="1"/>
    <col min="2542" max="2547" width="11.7109375" style="2"/>
    <col min="2548" max="2548" width="58.5703125" style="2" customWidth="1"/>
    <col min="2549" max="2550" width="19.28515625" style="2" customWidth="1"/>
    <col min="2551" max="2551" width="15.7109375" style="2" customWidth="1"/>
    <col min="2552" max="2553" width="3.7109375" style="2" customWidth="1"/>
    <col min="2554" max="2570" width="11.7109375" style="2"/>
    <col min="2571" max="2575" width="8.7109375" style="2" customWidth="1"/>
    <col min="2576" max="2791" width="9.140625" style="2" customWidth="1"/>
    <col min="2792" max="2792" width="57.28515625" style="2" customWidth="1"/>
    <col min="2793" max="2794" width="19.28515625" style="2" customWidth="1"/>
    <col min="2795" max="2795" width="15.7109375" style="2" customWidth="1"/>
    <col min="2796" max="2797" width="3.7109375" style="2" customWidth="1"/>
    <col min="2798" max="2803" width="11.7109375" style="2"/>
    <col min="2804" max="2804" width="58.5703125" style="2" customWidth="1"/>
    <col min="2805" max="2806" width="19.28515625" style="2" customWidth="1"/>
    <col min="2807" max="2807" width="15.7109375" style="2" customWidth="1"/>
    <col min="2808" max="2809" width="3.7109375" style="2" customWidth="1"/>
    <col min="2810" max="2826" width="11.7109375" style="2"/>
    <col min="2827" max="2831" width="8.7109375" style="2" customWidth="1"/>
    <col min="2832" max="3047" width="9.140625" style="2" customWidth="1"/>
    <col min="3048" max="3048" width="57.28515625" style="2" customWidth="1"/>
    <col min="3049" max="3050" width="19.28515625" style="2" customWidth="1"/>
    <col min="3051" max="3051" width="15.7109375" style="2" customWidth="1"/>
    <col min="3052" max="3053" width="3.7109375" style="2" customWidth="1"/>
    <col min="3054" max="3059" width="11.7109375" style="2"/>
    <col min="3060" max="3060" width="58.5703125" style="2" customWidth="1"/>
    <col min="3061" max="3062" width="19.28515625" style="2" customWidth="1"/>
    <col min="3063" max="3063" width="15.7109375" style="2" customWidth="1"/>
    <col min="3064" max="3065" width="3.7109375" style="2" customWidth="1"/>
    <col min="3066" max="3082" width="11.7109375" style="2"/>
    <col min="3083" max="3087" width="8.7109375" style="2" customWidth="1"/>
    <col min="3088" max="3303" width="9.140625" style="2" customWidth="1"/>
    <col min="3304" max="3304" width="57.28515625" style="2" customWidth="1"/>
    <col min="3305" max="3306" width="19.28515625" style="2" customWidth="1"/>
    <col min="3307" max="3307" width="15.7109375" style="2" customWidth="1"/>
    <col min="3308" max="3309" width="3.7109375" style="2" customWidth="1"/>
    <col min="3310" max="3315" width="11.7109375" style="2"/>
    <col min="3316" max="3316" width="58.5703125" style="2" customWidth="1"/>
    <col min="3317" max="3318" width="19.28515625" style="2" customWidth="1"/>
    <col min="3319" max="3319" width="15.7109375" style="2" customWidth="1"/>
    <col min="3320" max="3321" width="3.7109375" style="2" customWidth="1"/>
    <col min="3322" max="3338" width="11.7109375" style="2"/>
    <col min="3339" max="3343" width="8.7109375" style="2" customWidth="1"/>
    <col min="3344" max="3559" width="9.140625" style="2" customWidth="1"/>
    <col min="3560" max="3560" width="57.28515625" style="2" customWidth="1"/>
    <col min="3561" max="3562" width="19.28515625" style="2" customWidth="1"/>
    <col min="3563" max="3563" width="15.7109375" style="2" customWidth="1"/>
    <col min="3564" max="3565" width="3.7109375" style="2" customWidth="1"/>
    <col min="3566" max="3571" width="11.7109375" style="2"/>
    <col min="3572" max="3572" width="58.5703125" style="2" customWidth="1"/>
    <col min="3573" max="3574" width="19.28515625" style="2" customWidth="1"/>
    <col min="3575" max="3575" width="15.7109375" style="2" customWidth="1"/>
    <col min="3576" max="3577" width="3.7109375" style="2" customWidth="1"/>
    <col min="3578" max="3594" width="11.7109375" style="2"/>
    <col min="3595" max="3599" width="8.7109375" style="2" customWidth="1"/>
    <col min="3600" max="3815" width="9.140625" style="2" customWidth="1"/>
    <col min="3816" max="3816" width="57.28515625" style="2" customWidth="1"/>
    <col min="3817" max="3818" width="19.28515625" style="2" customWidth="1"/>
    <col min="3819" max="3819" width="15.7109375" style="2" customWidth="1"/>
    <col min="3820" max="3821" width="3.7109375" style="2" customWidth="1"/>
    <col min="3822" max="3827" width="11.7109375" style="2"/>
    <col min="3828" max="3828" width="58.5703125" style="2" customWidth="1"/>
    <col min="3829" max="3830" width="19.28515625" style="2" customWidth="1"/>
    <col min="3831" max="3831" width="15.7109375" style="2" customWidth="1"/>
    <col min="3832" max="3833" width="3.7109375" style="2" customWidth="1"/>
    <col min="3834" max="3850" width="11.7109375" style="2"/>
    <col min="3851" max="3855" width="8.7109375" style="2" customWidth="1"/>
    <col min="3856" max="4071" width="9.140625" style="2" customWidth="1"/>
    <col min="4072" max="4072" width="57.28515625" style="2" customWidth="1"/>
    <col min="4073" max="4074" width="19.28515625" style="2" customWidth="1"/>
    <col min="4075" max="4075" width="15.7109375" style="2" customWidth="1"/>
    <col min="4076" max="4077" width="3.7109375" style="2" customWidth="1"/>
    <col min="4078" max="4083" width="11.7109375" style="2"/>
    <col min="4084" max="4084" width="58.5703125" style="2" customWidth="1"/>
    <col min="4085" max="4086" width="19.28515625" style="2" customWidth="1"/>
    <col min="4087" max="4087" width="15.7109375" style="2" customWidth="1"/>
    <col min="4088" max="4089" width="3.7109375" style="2" customWidth="1"/>
    <col min="4090" max="4106" width="11.7109375" style="2"/>
    <col min="4107" max="4111" width="8.7109375" style="2" customWidth="1"/>
    <col min="4112" max="4327" width="9.140625" style="2" customWidth="1"/>
    <col min="4328" max="4328" width="57.28515625" style="2" customWidth="1"/>
    <col min="4329" max="4330" width="19.28515625" style="2" customWidth="1"/>
    <col min="4331" max="4331" width="15.7109375" style="2" customWidth="1"/>
    <col min="4332" max="4333" width="3.7109375" style="2" customWidth="1"/>
    <col min="4334" max="4339" width="11.7109375" style="2"/>
    <col min="4340" max="4340" width="58.5703125" style="2" customWidth="1"/>
    <col min="4341" max="4342" width="19.28515625" style="2" customWidth="1"/>
    <col min="4343" max="4343" width="15.7109375" style="2" customWidth="1"/>
    <col min="4344" max="4345" width="3.7109375" style="2" customWidth="1"/>
    <col min="4346" max="4362" width="11.7109375" style="2"/>
    <col min="4363" max="4367" width="8.7109375" style="2" customWidth="1"/>
    <col min="4368" max="4583" width="9.140625" style="2" customWidth="1"/>
    <col min="4584" max="4584" width="57.28515625" style="2" customWidth="1"/>
    <col min="4585" max="4586" width="19.28515625" style="2" customWidth="1"/>
    <col min="4587" max="4587" width="15.7109375" style="2" customWidth="1"/>
    <col min="4588" max="4589" width="3.7109375" style="2" customWidth="1"/>
    <col min="4590" max="4595" width="11.7109375" style="2"/>
    <col min="4596" max="4596" width="58.5703125" style="2" customWidth="1"/>
    <col min="4597" max="4598" width="19.28515625" style="2" customWidth="1"/>
    <col min="4599" max="4599" width="15.7109375" style="2" customWidth="1"/>
    <col min="4600" max="4601" width="3.7109375" style="2" customWidth="1"/>
    <col min="4602" max="4618" width="11.7109375" style="2"/>
    <col min="4619" max="4623" width="8.7109375" style="2" customWidth="1"/>
    <col min="4624" max="4839" width="9.140625" style="2" customWidth="1"/>
    <col min="4840" max="4840" width="57.28515625" style="2" customWidth="1"/>
    <col min="4841" max="4842" width="19.28515625" style="2" customWidth="1"/>
    <col min="4843" max="4843" width="15.7109375" style="2" customWidth="1"/>
    <col min="4844" max="4845" width="3.7109375" style="2" customWidth="1"/>
    <col min="4846" max="4851" width="11.7109375" style="2"/>
    <col min="4852" max="4852" width="58.5703125" style="2" customWidth="1"/>
    <col min="4853" max="4854" width="19.28515625" style="2" customWidth="1"/>
    <col min="4855" max="4855" width="15.7109375" style="2" customWidth="1"/>
    <col min="4856" max="4857" width="3.7109375" style="2" customWidth="1"/>
    <col min="4858" max="4874" width="11.7109375" style="2"/>
    <col min="4875" max="4879" width="8.7109375" style="2" customWidth="1"/>
    <col min="4880" max="5095" width="9.140625" style="2" customWidth="1"/>
    <col min="5096" max="5096" width="57.28515625" style="2" customWidth="1"/>
    <col min="5097" max="5098" width="19.28515625" style="2" customWidth="1"/>
    <col min="5099" max="5099" width="15.7109375" style="2" customWidth="1"/>
    <col min="5100" max="5101" width="3.7109375" style="2" customWidth="1"/>
    <col min="5102" max="5107" width="11.7109375" style="2"/>
    <col min="5108" max="5108" width="58.5703125" style="2" customWidth="1"/>
    <col min="5109" max="5110" width="19.28515625" style="2" customWidth="1"/>
    <col min="5111" max="5111" width="15.7109375" style="2" customWidth="1"/>
    <col min="5112" max="5113" width="3.7109375" style="2" customWidth="1"/>
    <col min="5114" max="5130" width="11.7109375" style="2"/>
    <col min="5131" max="5135" width="8.7109375" style="2" customWidth="1"/>
    <col min="5136" max="5351" width="9.140625" style="2" customWidth="1"/>
    <col min="5352" max="5352" width="57.28515625" style="2" customWidth="1"/>
    <col min="5353" max="5354" width="19.28515625" style="2" customWidth="1"/>
    <col min="5355" max="5355" width="15.7109375" style="2" customWidth="1"/>
    <col min="5356" max="5357" width="3.7109375" style="2" customWidth="1"/>
    <col min="5358" max="5363" width="11.7109375" style="2"/>
    <col min="5364" max="5364" width="58.5703125" style="2" customWidth="1"/>
    <col min="5365" max="5366" width="19.28515625" style="2" customWidth="1"/>
    <col min="5367" max="5367" width="15.7109375" style="2" customWidth="1"/>
    <col min="5368" max="5369" width="3.7109375" style="2" customWidth="1"/>
    <col min="5370" max="5386" width="11.7109375" style="2"/>
    <col min="5387" max="5391" width="8.7109375" style="2" customWidth="1"/>
    <col min="5392" max="5607" width="9.140625" style="2" customWidth="1"/>
    <col min="5608" max="5608" width="57.28515625" style="2" customWidth="1"/>
    <col min="5609" max="5610" width="19.28515625" style="2" customWidth="1"/>
    <col min="5611" max="5611" width="15.7109375" style="2" customWidth="1"/>
    <col min="5612" max="5613" width="3.7109375" style="2" customWidth="1"/>
    <col min="5614" max="5619" width="11.7109375" style="2"/>
    <col min="5620" max="5620" width="58.5703125" style="2" customWidth="1"/>
    <col min="5621" max="5622" width="19.28515625" style="2" customWidth="1"/>
    <col min="5623" max="5623" width="15.7109375" style="2" customWidth="1"/>
    <col min="5624" max="5625" width="3.7109375" style="2" customWidth="1"/>
    <col min="5626" max="5642" width="11.7109375" style="2"/>
    <col min="5643" max="5647" width="8.7109375" style="2" customWidth="1"/>
    <col min="5648" max="5863" width="9.140625" style="2" customWidth="1"/>
    <col min="5864" max="5864" width="57.28515625" style="2" customWidth="1"/>
    <col min="5865" max="5866" width="19.28515625" style="2" customWidth="1"/>
    <col min="5867" max="5867" width="15.7109375" style="2" customWidth="1"/>
    <col min="5868" max="5869" width="3.7109375" style="2" customWidth="1"/>
    <col min="5870" max="5875" width="11.7109375" style="2"/>
    <col min="5876" max="5876" width="58.5703125" style="2" customWidth="1"/>
    <col min="5877" max="5878" width="19.28515625" style="2" customWidth="1"/>
    <col min="5879" max="5879" width="15.7109375" style="2" customWidth="1"/>
    <col min="5880" max="5881" width="3.7109375" style="2" customWidth="1"/>
    <col min="5882" max="5898" width="11.7109375" style="2"/>
    <col min="5899" max="5903" width="8.7109375" style="2" customWidth="1"/>
    <col min="5904" max="6119" width="9.140625" style="2" customWidth="1"/>
    <col min="6120" max="6120" width="57.28515625" style="2" customWidth="1"/>
    <col min="6121" max="6122" width="19.28515625" style="2" customWidth="1"/>
    <col min="6123" max="6123" width="15.7109375" style="2" customWidth="1"/>
    <col min="6124" max="6125" width="3.7109375" style="2" customWidth="1"/>
    <col min="6126" max="6131" width="11.7109375" style="2"/>
    <col min="6132" max="6132" width="58.5703125" style="2" customWidth="1"/>
    <col min="6133" max="6134" width="19.28515625" style="2" customWidth="1"/>
    <col min="6135" max="6135" width="15.7109375" style="2" customWidth="1"/>
    <col min="6136" max="6137" width="3.7109375" style="2" customWidth="1"/>
    <col min="6138" max="6154" width="11.7109375" style="2"/>
    <col min="6155" max="6159" width="8.7109375" style="2" customWidth="1"/>
    <col min="6160" max="6375" width="9.140625" style="2" customWidth="1"/>
    <col min="6376" max="6376" width="57.28515625" style="2" customWidth="1"/>
    <col min="6377" max="6378" width="19.28515625" style="2" customWidth="1"/>
    <col min="6379" max="6379" width="15.7109375" style="2" customWidth="1"/>
    <col min="6380" max="6381" width="3.7109375" style="2" customWidth="1"/>
    <col min="6382" max="6387" width="11.7109375" style="2"/>
    <col min="6388" max="6388" width="58.5703125" style="2" customWidth="1"/>
    <col min="6389" max="6390" width="19.28515625" style="2" customWidth="1"/>
    <col min="6391" max="6391" width="15.7109375" style="2" customWidth="1"/>
    <col min="6392" max="6393" width="3.7109375" style="2" customWidth="1"/>
    <col min="6394" max="6410" width="11.7109375" style="2"/>
    <col min="6411" max="6415" width="8.7109375" style="2" customWidth="1"/>
    <col min="6416" max="6631" width="9.140625" style="2" customWidth="1"/>
    <col min="6632" max="6632" width="57.28515625" style="2" customWidth="1"/>
    <col min="6633" max="6634" width="19.28515625" style="2" customWidth="1"/>
    <col min="6635" max="6635" width="15.7109375" style="2" customWidth="1"/>
    <col min="6636" max="6637" width="3.7109375" style="2" customWidth="1"/>
    <col min="6638" max="6643" width="11.7109375" style="2"/>
    <col min="6644" max="6644" width="58.5703125" style="2" customWidth="1"/>
    <col min="6645" max="6646" width="19.28515625" style="2" customWidth="1"/>
    <col min="6647" max="6647" width="15.7109375" style="2" customWidth="1"/>
    <col min="6648" max="6649" width="3.7109375" style="2" customWidth="1"/>
    <col min="6650" max="6666" width="11.7109375" style="2"/>
    <col min="6667" max="6671" width="8.7109375" style="2" customWidth="1"/>
    <col min="6672" max="6887" width="9.140625" style="2" customWidth="1"/>
    <col min="6888" max="6888" width="57.28515625" style="2" customWidth="1"/>
    <col min="6889" max="6890" width="19.28515625" style="2" customWidth="1"/>
    <col min="6891" max="6891" width="15.7109375" style="2" customWidth="1"/>
    <col min="6892" max="6893" width="3.7109375" style="2" customWidth="1"/>
    <col min="6894" max="6899" width="11.7109375" style="2"/>
    <col min="6900" max="6900" width="58.5703125" style="2" customWidth="1"/>
    <col min="6901" max="6902" width="19.28515625" style="2" customWidth="1"/>
    <col min="6903" max="6903" width="15.7109375" style="2" customWidth="1"/>
    <col min="6904" max="6905" width="3.7109375" style="2" customWidth="1"/>
    <col min="6906" max="6922" width="11.7109375" style="2"/>
    <col min="6923" max="6927" width="8.7109375" style="2" customWidth="1"/>
    <col min="6928" max="7143" width="9.140625" style="2" customWidth="1"/>
    <col min="7144" max="7144" width="57.28515625" style="2" customWidth="1"/>
    <col min="7145" max="7146" width="19.28515625" style="2" customWidth="1"/>
    <col min="7147" max="7147" width="15.7109375" style="2" customWidth="1"/>
    <col min="7148" max="7149" width="3.7109375" style="2" customWidth="1"/>
    <col min="7150" max="7155" width="11.7109375" style="2"/>
    <col min="7156" max="7156" width="58.5703125" style="2" customWidth="1"/>
    <col min="7157" max="7158" width="19.28515625" style="2" customWidth="1"/>
    <col min="7159" max="7159" width="15.7109375" style="2" customWidth="1"/>
    <col min="7160" max="7161" width="3.7109375" style="2" customWidth="1"/>
    <col min="7162" max="7178" width="11.7109375" style="2"/>
    <col min="7179" max="7183" width="8.7109375" style="2" customWidth="1"/>
    <col min="7184" max="7399" width="9.140625" style="2" customWidth="1"/>
    <col min="7400" max="7400" width="57.28515625" style="2" customWidth="1"/>
    <col min="7401" max="7402" width="19.28515625" style="2" customWidth="1"/>
    <col min="7403" max="7403" width="15.7109375" style="2" customWidth="1"/>
    <col min="7404" max="7405" width="3.7109375" style="2" customWidth="1"/>
    <col min="7406" max="7411" width="11.7109375" style="2"/>
    <col min="7412" max="7412" width="58.5703125" style="2" customWidth="1"/>
    <col min="7413" max="7414" width="19.28515625" style="2" customWidth="1"/>
    <col min="7415" max="7415" width="15.7109375" style="2" customWidth="1"/>
    <col min="7416" max="7417" width="3.7109375" style="2" customWidth="1"/>
    <col min="7418" max="7434" width="11.7109375" style="2"/>
    <col min="7435" max="7439" width="8.7109375" style="2" customWidth="1"/>
    <col min="7440" max="7655" width="9.140625" style="2" customWidth="1"/>
    <col min="7656" max="7656" width="57.28515625" style="2" customWidth="1"/>
    <col min="7657" max="7658" width="19.28515625" style="2" customWidth="1"/>
    <col min="7659" max="7659" width="15.7109375" style="2" customWidth="1"/>
    <col min="7660" max="7661" width="3.7109375" style="2" customWidth="1"/>
    <col min="7662" max="7667" width="11.7109375" style="2"/>
    <col min="7668" max="7668" width="58.5703125" style="2" customWidth="1"/>
    <col min="7669" max="7670" width="19.28515625" style="2" customWidth="1"/>
    <col min="7671" max="7671" width="15.7109375" style="2" customWidth="1"/>
    <col min="7672" max="7673" width="3.7109375" style="2" customWidth="1"/>
    <col min="7674" max="7690" width="11.7109375" style="2"/>
    <col min="7691" max="7695" width="8.7109375" style="2" customWidth="1"/>
    <col min="7696" max="7911" width="9.140625" style="2" customWidth="1"/>
    <col min="7912" max="7912" width="57.28515625" style="2" customWidth="1"/>
    <col min="7913" max="7914" width="19.28515625" style="2" customWidth="1"/>
    <col min="7915" max="7915" width="15.7109375" style="2" customWidth="1"/>
    <col min="7916" max="7917" width="3.7109375" style="2" customWidth="1"/>
    <col min="7918" max="7923" width="11.7109375" style="2"/>
    <col min="7924" max="7924" width="58.5703125" style="2" customWidth="1"/>
    <col min="7925" max="7926" width="19.28515625" style="2" customWidth="1"/>
    <col min="7927" max="7927" width="15.7109375" style="2" customWidth="1"/>
    <col min="7928" max="7929" width="3.7109375" style="2" customWidth="1"/>
    <col min="7930" max="7946" width="11.7109375" style="2"/>
    <col min="7947" max="7951" width="8.7109375" style="2" customWidth="1"/>
    <col min="7952" max="8167" width="9.140625" style="2" customWidth="1"/>
    <col min="8168" max="8168" width="57.28515625" style="2" customWidth="1"/>
    <col min="8169" max="8170" width="19.28515625" style="2" customWidth="1"/>
    <col min="8171" max="8171" width="15.7109375" style="2" customWidth="1"/>
    <col min="8172" max="8173" width="3.7109375" style="2" customWidth="1"/>
    <col min="8174" max="8179" width="11.7109375" style="2"/>
    <col min="8180" max="8180" width="58.5703125" style="2" customWidth="1"/>
    <col min="8181" max="8182" width="19.28515625" style="2" customWidth="1"/>
    <col min="8183" max="8183" width="15.7109375" style="2" customWidth="1"/>
    <col min="8184" max="8185" width="3.7109375" style="2" customWidth="1"/>
    <col min="8186" max="8202" width="11.7109375" style="2"/>
    <col min="8203" max="8207" width="8.7109375" style="2" customWidth="1"/>
    <col min="8208" max="8423" width="9.140625" style="2" customWidth="1"/>
    <col min="8424" max="8424" width="57.28515625" style="2" customWidth="1"/>
    <col min="8425" max="8426" width="19.28515625" style="2" customWidth="1"/>
    <col min="8427" max="8427" width="15.7109375" style="2" customWidth="1"/>
    <col min="8428" max="8429" width="3.7109375" style="2" customWidth="1"/>
    <col min="8430" max="8435" width="11.7109375" style="2"/>
    <col min="8436" max="8436" width="58.5703125" style="2" customWidth="1"/>
    <col min="8437" max="8438" width="19.28515625" style="2" customWidth="1"/>
    <col min="8439" max="8439" width="15.7109375" style="2" customWidth="1"/>
    <col min="8440" max="8441" width="3.7109375" style="2" customWidth="1"/>
    <col min="8442" max="8458" width="11.7109375" style="2"/>
    <col min="8459" max="8463" width="8.7109375" style="2" customWidth="1"/>
    <col min="8464" max="8679" width="9.140625" style="2" customWidth="1"/>
    <col min="8680" max="8680" width="57.28515625" style="2" customWidth="1"/>
    <col min="8681" max="8682" width="19.28515625" style="2" customWidth="1"/>
    <col min="8683" max="8683" width="15.7109375" style="2" customWidth="1"/>
    <col min="8684" max="8685" width="3.7109375" style="2" customWidth="1"/>
    <col min="8686" max="8691" width="11.7109375" style="2"/>
    <col min="8692" max="8692" width="58.5703125" style="2" customWidth="1"/>
    <col min="8693" max="8694" width="19.28515625" style="2" customWidth="1"/>
    <col min="8695" max="8695" width="15.7109375" style="2" customWidth="1"/>
    <col min="8696" max="8697" width="3.7109375" style="2" customWidth="1"/>
    <col min="8698" max="8714" width="11.7109375" style="2"/>
    <col min="8715" max="8719" width="8.7109375" style="2" customWidth="1"/>
    <col min="8720" max="8935" width="9.140625" style="2" customWidth="1"/>
    <col min="8936" max="8936" width="57.28515625" style="2" customWidth="1"/>
    <col min="8937" max="8938" width="19.28515625" style="2" customWidth="1"/>
    <col min="8939" max="8939" width="15.7109375" style="2" customWidth="1"/>
    <col min="8940" max="8941" width="3.7109375" style="2" customWidth="1"/>
    <col min="8942" max="8947" width="11.7109375" style="2"/>
    <col min="8948" max="8948" width="58.5703125" style="2" customWidth="1"/>
    <col min="8949" max="8950" width="19.28515625" style="2" customWidth="1"/>
    <col min="8951" max="8951" width="15.7109375" style="2" customWidth="1"/>
    <col min="8952" max="8953" width="3.7109375" style="2" customWidth="1"/>
    <col min="8954" max="8970" width="11.7109375" style="2"/>
    <col min="8971" max="8975" width="8.7109375" style="2" customWidth="1"/>
    <col min="8976" max="9191" width="9.140625" style="2" customWidth="1"/>
    <col min="9192" max="9192" width="57.28515625" style="2" customWidth="1"/>
    <col min="9193" max="9194" width="19.28515625" style="2" customWidth="1"/>
    <col min="9195" max="9195" width="15.7109375" style="2" customWidth="1"/>
    <col min="9196" max="9197" width="3.7109375" style="2" customWidth="1"/>
    <col min="9198" max="9203" width="11.7109375" style="2"/>
    <col min="9204" max="9204" width="58.5703125" style="2" customWidth="1"/>
    <col min="9205" max="9206" width="19.28515625" style="2" customWidth="1"/>
    <col min="9207" max="9207" width="15.7109375" style="2" customWidth="1"/>
    <col min="9208" max="9209" width="3.7109375" style="2" customWidth="1"/>
    <col min="9210" max="9226" width="11.7109375" style="2"/>
    <col min="9227" max="9231" width="8.7109375" style="2" customWidth="1"/>
    <col min="9232" max="9447" width="9.140625" style="2" customWidth="1"/>
    <col min="9448" max="9448" width="57.28515625" style="2" customWidth="1"/>
    <col min="9449" max="9450" width="19.28515625" style="2" customWidth="1"/>
    <col min="9451" max="9451" width="15.7109375" style="2" customWidth="1"/>
    <col min="9452" max="9453" width="3.7109375" style="2" customWidth="1"/>
    <col min="9454" max="9459" width="11.7109375" style="2"/>
    <col min="9460" max="9460" width="58.5703125" style="2" customWidth="1"/>
    <col min="9461" max="9462" width="19.28515625" style="2" customWidth="1"/>
    <col min="9463" max="9463" width="15.7109375" style="2" customWidth="1"/>
    <col min="9464" max="9465" width="3.7109375" style="2" customWidth="1"/>
    <col min="9466" max="9482" width="11.7109375" style="2"/>
    <col min="9483" max="9487" width="8.7109375" style="2" customWidth="1"/>
    <col min="9488" max="9703" width="9.140625" style="2" customWidth="1"/>
    <col min="9704" max="9704" width="57.28515625" style="2" customWidth="1"/>
    <col min="9705" max="9706" width="19.28515625" style="2" customWidth="1"/>
    <col min="9707" max="9707" width="15.7109375" style="2" customWidth="1"/>
    <col min="9708" max="9709" width="3.7109375" style="2" customWidth="1"/>
    <col min="9710" max="9715" width="11.7109375" style="2"/>
    <col min="9716" max="9716" width="58.5703125" style="2" customWidth="1"/>
    <col min="9717" max="9718" width="19.28515625" style="2" customWidth="1"/>
    <col min="9719" max="9719" width="15.7109375" style="2" customWidth="1"/>
    <col min="9720" max="9721" width="3.7109375" style="2" customWidth="1"/>
    <col min="9722" max="9738" width="11.7109375" style="2"/>
    <col min="9739" max="9743" width="8.7109375" style="2" customWidth="1"/>
    <col min="9744" max="9959" width="9.140625" style="2" customWidth="1"/>
    <col min="9960" max="9960" width="57.28515625" style="2" customWidth="1"/>
    <col min="9961" max="9962" width="19.28515625" style="2" customWidth="1"/>
    <col min="9963" max="9963" width="15.7109375" style="2" customWidth="1"/>
    <col min="9964" max="9965" width="3.7109375" style="2" customWidth="1"/>
    <col min="9966" max="9971" width="11.7109375" style="2"/>
    <col min="9972" max="9972" width="58.5703125" style="2" customWidth="1"/>
    <col min="9973" max="9974" width="19.28515625" style="2" customWidth="1"/>
    <col min="9975" max="9975" width="15.7109375" style="2" customWidth="1"/>
    <col min="9976" max="9977" width="3.7109375" style="2" customWidth="1"/>
    <col min="9978" max="9994" width="11.7109375" style="2"/>
    <col min="9995" max="9999" width="8.7109375" style="2" customWidth="1"/>
    <col min="10000" max="10215" width="9.140625" style="2" customWidth="1"/>
    <col min="10216" max="10216" width="57.28515625" style="2" customWidth="1"/>
    <col min="10217" max="10218" width="19.28515625" style="2" customWidth="1"/>
    <col min="10219" max="10219" width="15.7109375" style="2" customWidth="1"/>
    <col min="10220" max="10221" width="3.7109375" style="2" customWidth="1"/>
    <col min="10222" max="10227" width="11.7109375" style="2"/>
    <col min="10228" max="10228" width="58.5703125" style="2" customWidth="1"/>
    <col min="10229" max="10230" width="19.28515625" style="2" customWidth="1"/>
    <col min="10231" max="10231" width="15.7109375" style="2" customWidth="1"/>
    <col min="10232" max="10233" width="3.7109375" style="2" customWidth="1"/>
    <col min="10234" max="10250" width="11.7109375" style="2"/>
    <col min="10251" max="10255" width="8.7109375" style="2" customWidth="1"/>
    <col min="10256" max="10471" width="9.140625" style="2" customWidth="1"/>
    <col min="10472" max="10472" width="57.28515625" style="2" customWidth="1"/>
    <col min="10473" max="10474" width="19.28515625" style="2" customWidth="1"/>
    <col min="10475" max="10475" width="15.7109375" style="2" customWidth="1"/>
    <col min="10476" max="10477" width="3.7109375" style="2" customWidth="1"/>
    <col min="10478" max="10483" width="11.7109375" style="2"/>
    <col min="10484" max="10484" width="58.5703125" style="2" customWidth="1"/>
    <col min="10485" max="10486" width="19.28515625" style="2" customWidth="1"/>
    <col min="10487" max="10487" width="15.7109375" style="2" customWidth="1"/>
    <col min="10488" max="10489" width="3.7109375" style="2" customWidth="1"/>
    <col min="10490" max="10506" width="11.7109375" style="2"/>
    <col min="10507" max="10511" width="8.7109375" style="2" customWidth="1"/>
    <col min="10512" max="10727" width="9.140625" style="2" customWidth="1"/>
    <col min="10728" max="10728" width="57.28515625" style="2" customWidth="1"/>
    <col min="10729" max="10730" width="19.28515625" style="2" customWidth="1"/>
    <col min="10731" max="10731" width="15.7109375" style="2" customWidth="1"/>
    <col min="10732" max="10733" width="3.7109375" style="2" customWidth="1"/>
    <col min="10734" max="10739" width="11.7109375" style="2"/>
    <col min="10740" max="10740" width="58.5703125" style="2" customWidth="1"/>
    <col min="10741" max="10742" width="19.28515625" style="2" customWidth="1"/>
    <col min="10743" max="10743" width="15.7109375" style="2" customWidth="1"/>
    <col min="10744" max="10745" width="3.7109375" style="2" customWidth="1"/>
    <col min="10746" max="10762" width="11.7109375" style="2"/>
    <col min="10763" max="10767" width="8.7109375" style="2" customWidth="1"/>
    <col min="10768" max="10983" width="9.140625" style="2" customWidth="1"/>
    <col min="10984" max="10984" width="57.28515625" style="2" customWidth="1"/>
    <col min="10985" max="10986" width="19.28515625" style="2" customWidth="1"/>
    <col min="10987" max="10987" width="15.7109375" style="2" customWidth="1"/>
    <col min="10988" max="10989" width="3.7109375" style="2" customWidth="1"/>
    <col min="10990" max="10995" width="11.7109375" style="2"/>
    <col min="10996" max="10996" width="58.5703125" style="2" customWidth="1"/>
    <col min="10997" max="10998" width="19.28515625" style="2" customWidth="1"/>
    <col min="10999" max="10999" width="15.7109375" style="2" customWidth="1"/>
    <col min="11000" max="11001" width="3.7109375" style="2" customWidth="1"/>
    <col min="11002" max="11018" width="11.7109375" style="2"/>
    <col min="11019" max="11023" width="8.7109375" style="2" customWidth="1"/>
    <col min="11024" max="11239" width="9.140625" style="2" customWidth="1"/>
    <col min="11240" max="11240" width="57.28515625" style="2" customWidth="1"/>
    <col min="11241" max="11242" width="19.28515625" style="2" customWidth="1"/>
    <col min="11243" max="11243" width="15.7109375" style="2" customWidth="1"/>
    <col min="11244" max="11245" width="3.7109375" style="2" customWidth="1"/>
    <col min="11246" max="11251" width="11.7109375" style="2"/>
    <col min="11252" max="11252" width="58.5703125" style="2" customWidth="1"/>
    <col min="11253" max="11254" width="19.28515625" style="2" customWidth="1"/>
    <col min="11255" max="11255" width="15.7109375" style="2" customWidth="1"/>
    <col min="11256" max="11257" width="3.7109375" style="2" customWidth="1"/>
    <col min="11258" max="11274" width="11.7109375" style="2"/>
    <col min="11275" max="11279" width="8.7109375" style="2" customWidth="1"/>
    <col min="11280" max="11495" width="9.140625" style="2" customWidth="1"/>
    <col min="11496" max="11496" width="57.28515625" style="2" customWidth="1"/>
    <col min="11497" max="11498" width="19.28515625" style="2" customWidth="1"/>
    <col min="11499" max="11499" width="15.7109375" style="2" customWidth="1"/>
    <col min="11500" max="11501" width="3.7109375" style="2" customWidth="1"/>
    <col min="11502" max="11507" width="11.7109375" style="2"/>
    <col min="11508" max="11508" width="58.5703125" style="2" customWidth="1"/>
    <col min="11509" max="11510" width="19.28515625" style="2" customWidth="1"/>
    <col min="11511" max="11511" width="15.7109375" style="2" customWidth="1"/>
    <col min="11512" max="11513" width="3.7109375" style="2" customWidth="1"/>
    <col min="11514" max="11530" width="11.7109375" style="2"/>
    <col min="11531" max="11535" width="8.7109375" style="2" customWidth="1"/>
    <col min="11536" max="11751" width="9.140625" style="2" customWidth="1"/>
    <col min="11752" max="11752" width="57.28515625" style="2" customWidth="1"/>
    <col min="11753" max="11754" width="19.28515625" style="2" customWidth="1"/>
    <col min="11755" max="11755" width="15.7109375" style="2" customWidth="1"/>
    <col min="11756" max="11757" width="3.7109375" style="2" customWidth="1"/>
    <col min="11758" max="11763" width="11.7109375" style="2"/>
    <col min="11764" max="11764" width="58.5703125" style="2" customWidth="1"/>
    <col min="11765" max="11766" width="19.28515625" style="2" customWidth="1"/>
    <col min="11767" max="11767" width="15.7109375" style="2" customWidth="1"/>
    <col min="11768" max="11769" width="3.7109375" style="2" customWidth="1"/>
    <col min="11770" max="11786" width="11.7109375" style="2"/>
    <col min="11787" max="11791" width="8.7109375" style="2" customWidth="1"/>
    <col min="11792" max="12007" width="9.140625" style="2" customWidth="1"/>
    <col min="12008" max="12008" width="57.28515625" style="2" customWidth="1"/>
    <col min="12009" max="12010" width="19.28515625" style="2" customWidth="1"/>
    <col min="12011" max="12011" width="15.7109375" style="2" customWidth="1"/>
    <col min="12012" max="12013" width="3.7109375" style="2" customWidth="1"/>
    <col min="12014" max="12019" width="11.7109375" style="2"/>
    <col min="12020" max="12020" width="58.5703125" style="2" customWidth="1"/>
    <col min="12021" max="12022" width="19.28515625" style="2" customWidth="1"/>
    <col min="12023" max="12023" width="15.7109375" style="2" customWidth="1"/>
    <col min="12024" max="12025" width="3.7109375" style="2" customWidth="1"/>
    <col min="12026" max="12042" width="11.7109375" style="2"/>
    <col min="12043" max="12047" width="8.7109375" style="2" customWidth="1"/>
    <col min="12048" max="12263" width="9.140625" style="2" customWidth="1"/>
    <col min="12264" max="12264" width="57.28515625" style="2" customWidth="1"/>
    <col min="12265" max="12266" width="19.28515625" style="2" customWidth="1"/>
    <col min="12267" max="12267" width="15.7109375" style="2" customWidth="1"/>
    <col min="12268" max="12269" width="3.7109375" style="2" customWidth="1"/>
    <col min="12270" max="12275" width="11.7109375" style="2"/>
    <col min="12276" max="12276" width="58.5703125" style="2" customWidth="1"/>
    <col min="12277" max="12278" width="19.28515625" style="2" customWidth="1"/>
    <col min="12279" max="12279" width="15.7109375" style="2" customWidth="1"/>
    <col min="12280" max="12281" width="3.7109375" style="2" customWidth="1"/>
    <col min="12282" max="12298" width="11.7109375" style="2"/>
    <col min="12299" max="12303" width="8.7109375" style="2" customWidth="1"/>
    <col min="12304" max="12519" width="9.140625" style="2" customWidth="1"/>
    <col min="12520" max="12520" width="57.28515625" style="2" customWidth="1"/>
    <col min="12521" max="12522" width="19.28515625" style="2" customWidth="1"/>
    <col min="12523" max="12523" width="15.7109375" style="2" customWidth="1"/>
    <col min="12524" max="12525" width="3.7109375" style="2" customWidth="1"/>
    <col min="12526" max="12531" width="11.7109375" style="2"/>
    <col min="12532" max="12532" width="58.5703125" style="2" customWidth="1"/>
    <col min="12533" max="12534" width="19.28515625" style="2" customWidth="1"/>
    <col min="12535" max="12535" width="15.7109375" style="2" customWidth="1"/>
    <col min="12536" max="12537" width="3.7109375" style="2" customWidth="1"/>
    <col min="12538" max="12554" width="11.7109375" style="2"/>
    <col min="12555" max="12559" width="8.7109375" style="2" customWidth="1"/>
    <col min="12560" max="12775" width="9.140625" style="2" customWidth="1"/>
    <col min="12776" max="12776" width="57.28515625" style="2" customWidth="1"/>
    <col min="12777" max="12778" width="19.28515625" style="2" customWidth="1"/>
    <col min="12779" max="12779" width="15.7109375" style="2" customWidth="1"/>
    <col min="12780" max="12781" width="3.7109375" style="2" customWidth="1"/>
    <col min="12782" max="12787" width="11.7109375" style="2"/>
    <col min="12788" max="12788" width="58.5703125" style="2" customWidth="1"/>
    <col min="12789" max="12790" width="19.28515625" style="2" customWidth="1"/>
    <col min="12791" max="12791" width="15.7109375" style="2" customWidth="1"/>
    <col min="12792" max="12793" width="3.7109375" style="2" customWidth="1"/>
    <col min="12794" max="12810" width="11.7109375" style="2"/>
    <col min="12811" max="12815" width="8.7109375" style="2" customWidth="1"/>
    <col min="12816" max="13031" width="9.140625" style="2" customWidth="1"/>
    <col min="13032" max="13032" width="57.28515625" style="2" customWidth="1"/>
    <col min="13033" max="13034" width="19.28515625" style="2" customWidth="1"/>
    <col min="13035" max="13035" width="15.7109375" style="2" customWidth="1"/>
    <col min="13036" max="13037" width="3.7109375" style="2" customWidth="1"/>
    <col min="13038" max="13043" width="11.7109375" style="2"/>
    <col min="13044" max="13044" width="58.5703125" style="2" customWidth="1"/>
    <col min="13045" max="13046" width="19.28515625" style="2" customWidth="1"/>
    <col min="13047" max="13047" width="15.7109375" style="2" customWidth="1"/>
    <col min="13048" max="13049" width="3.7109375" style="2" customWidth="1"/>
    <col min="13050" max="13066" width="11.7109375" style="2"/>
    <col min="13067" max="13071" width="8.7109375" style="2" customWidth="1"/>
    <col min="13072" max="13287" width="9.140625" style="2" customWidth="1"/>
    <col min="13288" max="13288" width="57.28515625" style="2" customWidth="1"/>
    <col min="13289" max="13290" width="19.28515625" style="2" customWidth="1"/>
    <col min="13291" max="13291" width="15.7109375" style="2" customWidth="1"/>
    <col min="13292" max="13293" width="3.7109375" style="2" customWidth="1"/>
    <col min="13294" max="13299" width="11.7109375" style="2"/>
    <col min="13300" max="13300" width="58.5703125" style="2" customWidth="1"/>
    <col min="13301" max="13302" width="19.28515625" style="2" customWidth="1"/>
    <col min="13303" max="13303" width="15.7109375" style="2" customWidth="1"/>
    <col min="13304" max="13305" width="3.7109375" style="2" customWidth="1"/>
    <col min="13306" max="13322" width="11.7109375" style="2"/>
    <col min="13323" max="13327" width="8.7109375" style="2" customWidth="1"/>
    <col min="13328" max="13543" width="9.140625" style="2" customWidth="1"/>
    <col min="13544" max="13544" width="57.28515625" style="2" customWidth="1"/>
    <col min="13545" max="13546" width="19.28515625" style="2" customWidth="1"/>
    <col min="13547" max="13547" width="15.7109375" style="2" customWidth="1"/>
    <col min="13548" max="13549" width="3.7109375" style="2" customWidth="1"/>
    <col min="13550" max="13555" width="11.7109375" style="2"/>
    <col min="13556" max="13556" width="58.5703125" style="2" customWidth="1"/>
    <col min="13557" max="13558" width="19.28515625" style="2" customWidth="1"/>
    <col min="13559" max="13559" width="15.7109375" style="2" customWidth="1"/>
    <col min="13560" max="13561" width="3.7109375" style="2" customWidth="1"/>
    <col min="13562" max="13578" width="11.7109375" style="2"/>
    <col min="13579" max="13583" width="8.7109375" style="2" customWidth="1"/>
    <col min="13584" max="13799" width="9.140625" style="2" customWidth="1"/>
    <col min="13800" max="13800" width="57.28515625" style="2" customWidth="1"/>
    <col min="13801" max="13802" width="19.28515625" style="2" customWidth="1"/>
    <col min="13803" max="13803" width="15.7109375" style="2" customWidth="1"/>
    <col min="13804" max="13805" width="3.7109375" style="2" customWidth="1"/>
    <col min="13806" max="13811" width="11.7109375" style="2"/>
    <col min="13812" max="13812" width="58.5703125" style="2" customWidth="1"/>
    <col min="13813" max="13814" width="19.28515625" style="2" customWidth="1"/>
    <col min="13815" max="13815" width="15.7109375" style="2" customWidth="1"/>
    <col min="13816" max="13817" width="3.7109375" style="2" customWidth="1"/>
    <col min="13818" max="13834" width="11.7109375" style="2"/>
    <col min="13835" max="13839" width="8.7109375" style="2" customWidth="1"/>
    <col min="13840" max="14055" width="9.140625" style="2" customWidth="1"/>
    <col min="14056" max="14056" width="57.28515625" style="2" customWidth="1"/>
    <col min="14057" max="14058" width="19.28515625" style="2" customWidth="1"/>
    <col min="14059" max="14059" width="15.7109375" style="2" customWidth="1"/>
    <col min="14060" max="14061" width="3.7109375" style="2" customWidth="1"/>
    <col min="14062" max="14067" width="11.7109375" style="2"/>
    <col min="14068" max="14068" width="58.5703125" style="2" customWidth="1"/>
    <col min="14069" max="14070" width="19.28515625" style="2" customWidth="1"/>
    <col min="14071" max="14071" width="15.7109375" style="2" customWidth="1"/>
    <col min="14072" max="14073" width="3.7109375" style="2" customWidth="1"/>
    <col min="14074" max="14090" width="11.7109375" style="2"/>
    <col min="14091" max="14095" width="8.7109375" style="2" customWidth="1"/>
    <col min="14096" max="14311" width="9.140625" style="2" customWidth="1"/>
    <col min="14312" max="14312" width="57.28515625" style="2" customWidth="1"/>
    <col min="14313" max="14314" width="19.28515625" style="2" customWidth="1"/>
    <col min="14315" max="14315" width="15.7109375" style="2" customWidth="1"/>
    <col min="14316" max="14317" width="3.7109375" style="2" customWidth="1"/>
    <col min="14318" max="14323" width="11.7109375" style="2"/>
    <col min="14324" max="14324" width="58.5703125" style="2" customWidth="1"/>
    <col min="14325" max="14326" width="19.28515625" style="2" customWidth="1"/>
    <col min="14327" max="14327" width="15.7109375" style="2" customWidth="1"/>
    <col min="14328" max="14329" width="3.7109375" style="2" customWidth="1"/>
    <col min="14330" max="14346" width="11.7109375" style="2"/>
    <col min="14347" max="14351" width="8.7109375" style="2" customWidth="1"/>
    <col min="14352" max="14567" width="9.140625" style="2" customWidth="1"/>
    <col min="14568" max="14568" width="57.28515625" style="2" customWidth="1"/>
    <col min="14569" max="14570" width="19.28515625" style="2" customWidth="1"/>
    <col min="14571" max="14571" width="15.7109375" style="2" customWidth="1"/>
    <col min="14572" max="14573" width="3.7109375" style="2" customWidth="1"/>
    <col min="14574" max="14579" width="11.7109375" style="2"/>
    <col min="14580" max="14580" width="58.5703125" style="2" customWidth="1"/>
    <col min="14581" max="14582" width="19.28515625" style="2" customWidth="1"/>
    <col min="14583" max="14583" width="15.7109375" style="2" customWidth="1"/>
    <col min="14584" max="14585" width="3.7109375" style="2" customWidth="1"/>
    <col min="14586" max="14602" width="11.7109375" style="2"/>
    <col min="14603" max="14607" width="8.7109375" style="2" customWidth="1"/>
    <col min="14608" max="14823" width="9.140625" style="2" customWidth="1"/>
    <col min="14824" max="14824" width="57.28515625" style="2" customWidth="1"/>
    <col min="14825" max="14826" width="19.28515625" style="2" customWidth="1"/>
    <col min="14827" max="14827" width="15.7109375" style="2" customWidth="1"/>
    <col min="14828" max="14829" width="3.7109375" style="2" customWidth="1"/>
    <col min="14830" max="14835" width="11.7109375" style="2"/>
    <col min="14836" max="14836" width="58.5703125" style="2" customWidth="1"/>
    <col min="14837" max="14838" width="19.28515625" style="2" customWidth="1"/>
    <col min="14839" max="14839" width="15.7109375" style="2" customWidth="1"/>
    <col min="14840" max="14841" width="3.7109375" style="2" customWidth="1"/>
    <col min="14842" max="14858" width="11.7109375" style="2"/>
    <col min="14859" max="14863" width="8.7109375" style="2" customWidth="1"/>
    <col min="14864" max="15079" width="9.140625" style="2" customWidth="1"/>
    <col min="15080" max="15080" width="57.28515625" style="2" customWidth="1"/>
    <col min="15081" max="15082" width="19.28515625" style="2" customWidth="1"/>
    <col min="15083" max="15083" width="15.7109375" style="2" customWidth="1"/>
    <col min="15084" max="15085" width="3.7109375" style="2" customWidth="1"/>
    <col min="15086" max="15091" width="11.7109375" style="2"/>
    <col min="15092" max="15092" width="58.5703125" style="2" customWidth="1"/>
    <col min="15093" max="15094" width="19.28515625" style="2" customWidth="1"/>
    <col min="15095" max="15095" width="15.7109375" style="2" customWidth="1"/>
    <col min="15096" max="15097" width="3.7109375" style="2" customWidth="1"/>
    <col min="15098" max="15114" width="11.7109375" style="2"/>
    <col min="15115" max="15119" width="8.7109375" style="2" customWidth="1"/>
    <col min="15120" max="15335" width="9.140625" style="2" customWidth="1"/>
    <col min="15336" max="15336" width="57.28515625" style="2" customWidth="1"/>
    <col min="15337" max="15338" width="19.28515625" style="2" customWidth="1"/>
    <col min="15339" max="15339" width="15.7109375" style="2" customWidth="1"/>
    <col min="15340" max="15341" width="3.7109375" style="2" customWidth="1"/>
    <col min="15342" max="15347" width="11.7109375" style="2"/>
    <col min="15348" max="15348" width="58.5703125" style="2" customWidth="1"/>
    <col min="15349" max="15350" width="19.28515625" style="2" customWidth="1"/>
    <col min="15351" max="15351" width="15.7109375" style="2" customWidth="1"/>
    <col min="15352" max="15353" width="3.7109375" style="2" customWidth="1"/>
    <col min="15354" max="15370" width="11.7109375" style="2"/>
    <col min="15371" max="15375" width="8.7109375" style="2" customWidth="1"/>
    <col min="15376" max="15591" width="9.140625" style="2" customWidth="1"/>
    <col min="15592" max="15592" width="57.28515625" style="2" customWidth="1"/>
    <col min="15593" max="15594" width="19.28515625" style="2" customWidth="1"/>
    <col min="15595" max="15595" width="15.7109375" style="2" customWidth="1"/>
    <col min="15596" max="15597" width="3.7109375" style="2" customWidth="1"/>
    <col min="15598" max="15603" width="11.7109375" style="2"/>
    <col min="15604" max="15604" width="58.5703125" style="2" customWidth="1"/>
    <col min="15605" max="15606" width="19.28515625" style="2" customWidth="1"/>
    <col min="15607" max="15607" width="15.7109375" style="2" customWidth="1"/>
    <col min="15608" max="15609" width="3.7109375" style="2" customWidth="1"/>
    <col min="15610" max="15626" width="11.7109375" style="2"/>
    <col min="15627" max="15631" width="8.7109375" style="2" customWidth="1"/>
    <col min="15632" max="15847" width="9.140625" style="2" customWidth="1"/>
    <col min="15848" max="15848" width="57.28515625" style="2" customWidth="1"/>
    <col min="15849" max="15850" width="19.28515625" style="2" customWidth="1"/>
    <col min="15851" max="15851" width="15.7109375" style="2" customWidth="1"/>
    <col min="15852" max="15853" width="3.7109375" style="2" customWidth="1"/>
    <col min="15854" max="15859" width="11.7109375" style="2"/>
    <col min="15860" max="15860" width="58.5703125" style="2" customWidth="1"/>
    <col min="15861" max="15862" width="19.28515625" style="2" customWidth="1"/>
    <col min="15863" max="15863" width="15.7109375" style="2" customWidth="1"/>
    <col min="15864" max="15865" width="3.7109375" style="2" customWidth="1"/>
    <col min="15866" max="15882" width="11.7109375" style="2"/>
    <col min="15883" max="15887" width="8.7109375" style="2" customWidth="1"/>
    <col min="15888" max="16103" width="9.140625" style="2" customWidth="1"/>
    <col min="16104" max="16104" width="57.28515625" style="2" customWidth="1"/>
    <col min="16105" max="16106" width="19.28515625" style="2" customWidth="1"/>
    <col min="16107" max="16107" width="15.7109375" style="2" customWidth="1"/>
    <col min="16108" max="16109" width="3.7109375" style="2" customWidth="1"/>
    <col min="16110" max="16115" width="11.7109375" style="2"/>
    <col min="16116" max="16116" width="58.5703125" style="2" customWidth="1"/>
    <col min="16117" max="16118" width="19.28515625" style="2" customWidth="1"/>
    <col min="16119" max="16119" width="15.7109375" style="2" customWidth="1"/>
    <col min="16120" max="16121" width="3.7109375" style="2" customWidth="1"/>
    <col min="16122" max="16138" width="11.7109375" style="2"/>
    <col min="16139" max="16143" width="8.7109375" style="2" customWidth="1"/>
    <col min="16144" max="16359" width="9.140625" style="2" customWidth="1"/>
    <col min="16360" max="16360" width="57.28515625" style="2" customWidth="1"/>
    <col min="16361" max="16362" width="19.28515625" style="2" customWidth="1"/>
    <col min="16363" max="16363" width="15.7109375" style="2" customWidth="1"/>
    <col min="16364" max="16365" width="3.7109375" style="2" customWidth="1"/>
    <col min="16366" max="16384" width="11.7109375" style="2"/>
  </cols>
  <sheetData>
    <row r="1" spans="1:10" x14ac:dyDescent="0.25">
      <c r="A1" s="1" t="s">
        <v>0</v>
      </c>
      <c r="E1" s="3"/>
      <c r="F1" s="3"/>
      <c r="G1" s="3"/>
      <c r="H1" s="3"/>
      <c r="I1" s="3"/>
      <c r="J1" s="3"/>
    </row>
    <row r="2" spans="1:10" x14ac:dyDescent="0.25">
      <c r="A2" s="1" t="s">
        <v>1</v>
      </c>
      <c r="B2" s="4"/>
      <c r="E2" s="3"/>
      <c r="F2" s="3"/>
      <c r="G2" s="3"/>
      <c r="H2" s="3"/>
      <c r="I2" s="3"/>
      <c r="J2" s="3"/>
    </row>
    <row r="3" spans="1:10" x14ac:dyDescent="0.25">
      <c r="A3" s="1"/>
      <c r="B3" s="4"/>
    </row>
    <row r="4" spans="1:10" ht="18.600000000000001" customHeight="1" x14ac:dyDescent="0.25">
      <c r="A4" s="5" t="s">
        <v>86</v>
      </c>
      <c r="D4" s="3"/>
    </row>
    <row r="5" spans="1:10" ht="18.600000000000001" customHeight="1" x14ac:dyDescent="0.25">
      <c r="A5" s="6" t="s">
        <v>2</v>
      </c>
    </row>
    <row r="6" spans="1:10" ht="18.600000000000001" customHeight="1" x14ac:dyDescent="0.25">
      <c r="C6" s="45" t="s">
        <v>3</v>
      </c>
      <c r="D6" s="45"/>
    </row>
    <row r="7" spans="1:10" ht="15.75" x14ac:dyDescent="0.25">
      <c r="A7" s="7" t="s">
        <v>4</v>
      </c>
      <c r="B7" s="7" t="s">
        <v>5</v>
      </c>
      <c r="C7" s="7" t="s">
        <v>6</v>
      </c>
      <c r="D7" s="7" t="s">
        <v>7</v>
      </c>
    </row>
    <row r="8" spans="1:10" ht="18" customHeight="1" x14ac:dyDescent="0.25">
      <c r="A8" s="8"/>
      <c r="B8" s="9" t="s">
        <v>8</v>
      </c>
      <c r="C8" s="9" t="s">
        <v>9</v>
      </c>
      <c r="D8" s="9" t="s">
        <v>10</v>
      </c>
    </row>
    <row r="9" spans="1:10" x14ac:dyDescent="0.25">
      <c r="A9" s="10">
        <v>1</v>
      </c>
      <c r="B9" s="10">
        <v>2</v>
      </c>
      <c r="C9" s="11">
        <v>3</v>
      </c>
      <c r="D9" s="10">
        <v>4</v>
      </c>
    </row>
    <row r="10" spans="1:10" x14ac:dyDescent="0.25">
      <c r="C10" s="12"/>
    </row>
    <row r="11" spans="1:10" ht="15.75" x14ac:dyDescent="0.25">
      <c r="A11" s="13" t="s">
        <v>11</v>
      </c>
      <c r="B11" s="14">
        <f>B13+B15</f>
        <v>21089590</v>
      </c>
      <c r="C11" s="14">
        <f>C13+C15</f>
        <v>16351917</v>
      </c>
      <c r="D11" s="14">
        <f>B11-C11</f>
        <v>4737673</v>
      </c>
    </row>
    <row r="12" spans="1:10" ht="12.6" customHeight="1" x14ac:dyDescent="0.25">
      <c r="A12" s="13"/>
      <c r="B12" s="14"/>
      <c r="C12" s="14"/>
      <c r="D12" s="14"/>
      <c r="E12" s="3"/>
      <c r="F12" s="3"/>
    </row>
    <row r="13" spans="1:10" ht="16.899999999999999" customHeight="1" x14ac:dyDescent="0.25">
      <c r="A13" s="2" t="s">
        <v>12</v>
      </c>
      <c r="B13" s="3">
        <f>B19+B37+B88</f>
        <v>13834662</v>
      </c>
      <c r="C13" s="3">
        <f>C19+C37+C88</f>
        <v>4775530</v>
      </c>
      <c r="D13" s="3">
        <f>B13-C13</f>
        <v>9059132</v>
      </c>
    </row>
    <row r="14" spans="1:10" ht="11.45" customHeight="1" x14ac:dyDescent="0.25">
      <c r="A14" s="15"/>
      <c r="B14" s="3"/>
      <c r="C14" s="3"/>
      <c r="D14" s="3"/>
      <c r="E14" s="3"/>
      <c r="F14" s="3"/>
    </row>
    <row r="15" spans="1:10" ht="18.600000000000001" customHeight="1" x14ac:dyDescent="0.25">
      <c r="A15" s="13" t="s">
        <v>13</v>
      </c>
      <c r="B15" s="3">
        <f>B21+B39+B90+B110</f>
        <v>7254928</v>
      </c>
      <c r="C15" s="3">
        <f>C21+C39+C90+C110</f>
        <v>11576387</v>
      </c>
      <c r="D15" s="3">
        <f>B15-C15</f>
        <v>-4321459</v>
      </c>
    </row>
    <row r="16" spans="1:10" ht="12.6" customHeight="1" x14ac:dyDescent="0.25">
      <c r="B16" s="14"/>
      <c r="C16" s="14"/>
      <c r="D16" s="14"/>
      <c r="E16" s="3"/>
      <c r="F16" s="3"/>
    </row>
    <row r="17" spans="1:6" ht="15.75" x14ac:dyDescent="0.25">
      <c r="A17" s="13" t="s">
        <v>14</v>
      </c>
      <c r="B17" s="14">
        <f>B19+B21</f>
        <v>14289289</v>
      </c>
      <c r="C17" s="14">
        <f>C19+C21</f>
        <v>8134040</v>
      </c>
      <c r="D17" s="14">
        <f>B17-C17</f>
        <v>6155249</v>
      </c>
      <c r="E17" s="3"/>
      <c r="F17" s="3"/>
    </row>
    <row r="18" spans="1:6" ht="14.45" customHeight="1" x14ac:dyDescent="0.25">
      <c r="A18" s="15"/>
      <c r="B18" s="14"/>
      <c r="C18" s="14"/>
      <c r="D18" s="14"/>
      <c r="E18" s="3"/>
      <c r="F18" s="3"/>
    </row>
    <row r="19" spans="1:6" ht="16.899999999999999" customHeight="1" x14ac:dyDescent="0.25">
      <c r="A19" s="2" t="s">
        <v>15</v>
      </c>
      <c r="B19" s="3">
        <f>B25</f>
        <v>12296549</v>
      </c>
      <c r="C19" s="3">
        <f>C31</f>
        <v>908809</v>
      </c>
      <c r="D19" s="3">
        <f>B19-C19</f>
        <v>11387740</v>
      </c>
    </row>
    <row r="20" spans="1:6" ht="15" customHeight="1" x14ac:dyDescent="0.25">
      <c r="A20" s="15"/>
      <c r="B20" s="3"/>
      <c r="C20" s="3"/>
      <c r="D20" s="3"/>
      <c r="E20" s="3"/>
      <c r="F20" s="3"/>
    </row>
    <row r="21" spans="1:6" ht="17.45" customHeight="1" x14ac:dyDescent="0.25">
      <c r="A21" s="13" t="s">
        <v>16</v>
      </c>
      <c r="B21" s="3">
        <f>B27</f>
        <v>1992740</v>
      </c>
      <c r="C21" s="3">
        <f>C33</f>
        <v>7225231</v>
      </c>
      <c r="D21" s="3">
        <f>B21-C21</f>
        <v>-5232491</v>
      </c>
    </row>
    <row r="22" spans="1:6" ht="12" customHeight="1" x14ac:dyDescent="0.25">
      <c r="A22" s="15"/>
      <c r="B22" s="14"/>
      <c r="C22" s="14"/>
      <c r="D22" s="14"/>
      <c r="E22" s="3"/>
      <c r="F22" s="3"/>
    </row>
    <row r="23" spans="1:6" ht="15.75" x14ac:dyDescent="0.25">
      <c r="A23" s="13" t="s">
        <v>17</v>
      </c>
      <c r="B23" s="14">
        <f>B25+B27</f>
        <v>14289289</v>
      </c>
      <c r="C23" s="14"/>
      <c r="D23" s="14">
        <f>B23-C23</f>
        <v>14289289</v>
      </c>
    </row>
    <row r="24" spans="1:6" ht="12" customHeight="1" x14ac:dyDescent="0.25">
      <c r="B24" s="14"/>
      <c r="C24" s="14"/>
      <c r="D24" s="14"/>
      <c r="E24" s="3"/>
      <c r="F24" s="3"/>
    </row>
    <row r="25" spans="1:6" ht="17.45" customHeight="1" x14ac:dyDescent="0.25">
      <c r="A25" s="2" t="s">
        <v>15</v>
      </c>
      <c r="B25" s="3">
        <v>12296549</v>
      </c>
      <c r="C25" s="3"/>
      <c r="D25" s="3">
        <f>B25-C25</f>
        <v>12296549</v>
      </c>
    </row>
    <row r="26" spans="1:6" ht="12" customHeight="1" x14ac:dyDescent="0.25">
      <c r="A26" s="15"/>
      <c r="B26" s="3"/>
      <c r="C26" s="3"/>
      <c r="D26" s="3"/>
    </row>
    <row r="27" spans="1:6" ht="18.600000000000001" customHeight="1" x14ac:dyDescent="0.25">
      <c r="A27" s="13" t="s">
        <v>16</v>
      </c>
      <c r="B27" s="3">
        <v>1992740</v>
      </c>
      <c r="C27" s="3"/>
      <c r="D27" s="3">
        <f>B27-C27</f>
        <v>1992740</v>
      </c>
    </row>
    <row r="28" spans="1:6" ht="11.45" customHeight="1" x14ac:dyDescent="0.25">
      <c r="B28" s="14"/>
      <c r="C28" s="14"/>
      <c r="D28" s="14"/>
    </row>
    <row r="29" spans="1:6" ht="17.45" customHeight="1" x14ac:dyDescent="0.25">
      <c r="A29" s="13" t="s">
        <v>18</v>
      </c>
      <c r="B29" s="14"/>
      <c r="C29" s="14">
        <f>C31+C33</f>
        <v>8134040</v>
      </c>
      <c r="D29" s="14">
        <f>B29-C29</f>
        <v>-8134040</v>
      </c>
    </row>
    <row r="30" spans="1:6" ht="10.15" customHeight="1" x14ac:dyDescent="0.25">
      <c r="B30" s="14"/>
      <c r="C30" s="14"/>
      <c r="D30" s="14"/>
    </row>
    <row r="31" spans="1:6" ht="16.899999999999999" customHeight="1" x14ac:dyDescent="0.25">
      <c r="A31" s="2" t="s">
        <v>15</v>
      </c>
      <c r="B31" s="3"/>
      <c r="C31" s="3">
        <v>908809</v>
      </c>
      <c r="D31" s="3">
        <f>B31-C31</f>
        <v>-908809</v>
      </c>
    </row>
    <row r="32" spans="1:6" ht="10.15" customHeight="1" x14ac:dyDescent="0.25">
      <c r="A32" s="15"/>
      <c r="B32" s="3"/>
      <c r="C32" s="3"/>
      <c r="D32" s="3"/>
    </row>
    <row r="33" spans="1:4" x14ac:dyDescent="0.25">
      <c r="A33" s="2" t="s">
        <v>19</v>
      </c>
      <c r="B33" s="3"/>
      <c r="C33" s="3">
        <v>7225231</v>
      </c>
      <c r="D33" s="3">
        <f>B33-C33</f>
        <v>-7225231</v>
      </c>
    </row>
    <row r="34" spans="1:4" ht="10.9" customHeight="1" x14ac:dyDescent="0.25">
      <c r="B34" s="3"/>
      <c r="C34" s="3"/>
      <c r="D34" s="3"/>
    </row>
    <row r="35" spans="1:4" ht="17.45" customHeight="1" x14ac:dyDescent="0.25">
      <c r="A35" s="2" t="s">
        <v>20</v>
      </c>
      <c r="B35" s="14">
        <f>B37+B39</f>
        <v>4115968</v>
      </c>
      <c r="C35" s="14">
        <f>C37+C39</f>
        <v>5151344</v>
      </c>
      <c r="D35" s="14">
        <f>B35-C35</f>
        <v>-1035376</v>
      </c>
    </row>
    <row r="36" spans="1:4" ht="12" customHeight="1" x14ac:dyDescent="0.25">
      <c r="B36" s="14"/>
      <c r="C36" s="14"/>
      <c r="D36" s="14"/>
    </row>
    <row r="37" spans="1:4" ht="15.6" customHeight="1" x14ac:dyDescent="0.25">
      <c r="A37" s="2" t="s">
        <v>15</v>
      </c>
      <c r="B37" s="3">
        <f>B47+B68+B80</f>
        <v>824153</v>
      </c>
      <c r="C37" s="3">
        <f>C47+C68+C80</f>
        <v>1793015</v>
      </c>
      <c r="D37" s="3">
        <f>B37-C37</f>
        <v>-968862</v>
      </c>
    </row>
    <row r="38" spans="1:4" ht="10.9" customHeight="1" x14ac:dyDescent="0.25">
      <c r="A38" s="15"/>
      <c r="B38" s="3"/>
      <c r="C38" s="3"/>
      <c r="D38" s="3"/>
    </row>
    <row r="39" spans="1:4" ht="17.45" customHeight="1" x14ac:dyDescent="0.25">
      <c r="A39" s="13" t="s">
        <v>16</v>
      </c>
      <c r="B39" s="3">
        <f>B43-B47+B55+B61+B63+B70+B74+B76+B82+B41+B84+B72</f>
        <v>3291815</v>
      </c>
      <c r="C39" s="3">
        <f>C43-C47+C55+C61+C63+C70+C74+C76+C82+C41+C84+C72</f>
        <v>3358329</v>
      </c>
      <c r="D39" s="3">
        <f>B39-C39</f>
        <v>-66514</v>
      </c>
    </row>
    <row r="40" spans="1:4" ht="12.6" customHeight="1" x14ac:dyDescent="0.25">
      <c r="B40" s="14"/>
      <c r="C40" s="14"/>
      <c r="D40" s="14"/>
    </row>
    <row r="41" spans="1:4" ht="18" customHeight="1" x14ac:dyDescent="0.25">
      <c r="A41" s="13" t="s">
        <v>21</v>
      </c>
      <c r="B41" s="14">
        <v>25915</v>
      </c>
      <c r="C41" s="14">
        <v>71469</v>
      </c>
      <c r="D41" s="14">
        <f>B41-C41</f>
        <v>-45554</v>
      </c>
    </row>
    <row r="42" spans="1:4" ht="11.45" customHeight="1" x14ac:dyDescent="0.25">
      <c r="B42" s="14"/>
      <c r="C42" s="14"/>
      <c r="D42" s="14"/>
    </row>
    <row r="43" spans="1:4" ht="15.75" x14ac:dyDescent="0.25">
      <c r="A43" s="13" t="s">
        <v>22</v>
      </c>
      <c r="B43" s="14">
        <f>B45+B51+B53</f>
        <v>1792088</v>
      </c>
      <c r="C43" s="14">
        <f>C45+C51+C53</f>
        <v>850967</v>
      </c>
      <c r="D43" s="14">
        <f>B43-C43</f>
        <v>941121</v>
      </c>
    </row>
    <row r="44" spans="1:4" ht="10.15" customHeight="1" x14ac:dyDescent="0.25">
      <c r="B44" s="14"/>
      <c r="C44" s="14"/>
      <c r="D44" s="14"/>
    </row>
    <row r="45" spans="1:4" x14ac:dyDescent="0.25">
      <c r="A45" s="2" t="s">
        <v>23</v>
      </c>
      <c r="B45" s="3">
        <v>1376863</v>
      </c>
      <c r="C45" s="3">
        <v>473439</v>
      </c>
      <c r="D45" s="3">
        <f>B45-C45</f>
        <v>903424</v>
      </c>
    </row>
    <row r="46" spans="1:4" ht="10.15" customHeight="1" x14ac:dyDescent="0.25">
      <c r="B46" s="3"/>
      <c r="C46" s="3"/>
      <c r="D46" s="3"/>
    </row>
    <row r="47" spans="1:4" x14ac:dyDescent="0.25">
      <c r="A47" s="2" t="s">
        <v>24</v>
      </c>
      <c r="B47" s="3">
        <v>824153</v>
      </c>
      <c r="C47" s="3"/>
      <c r="D47" s="3">
        <f>B47-C47</f>
        <v>824153</v>
      </c>
    </row>
    <row r="48" spans="1:4" x14ac:dyDescent="0.25">
      <c r="B48" s="3"/>
      <c r="C48" s="3"/>
      <c r="D48" s="3"/>
    </row>
    <row r="49" spans="1:243" ht="19.899999999999999" customHeight="1" x14ac:dyDescent="0.25">
      <c r="A49" s="2" t="s">
        <v>25</v>
      </c>
      <c r="B49" s="3">
        <f>B45-B47</f>
        <v>552710</v>
      </c>
      <c r="C49" s="3">
        <f>C45-C47</f>
        <v>473439</v>
      </c>
      <c r="D49" s="3">
        <f>B49-C49</f>
        <v>79271</v>
      </c>
    </row>
    <row r="50" spans="1:243" ht="13.15" customHeight="1" x14ac:dyDescent="0.25">
      <c r="B50" s="3"/>
      <c r="C50" s="3"/>
      <c r="D50" s="3"/>
    </row>
    <row r="51" spans="1:243" ht="18" customHeight="1" x14ac:dyDescent="0.25">
      <c r="A51" s="2" t="s">
        <v>26</v>
      </c>
      <c r="B51" s="3">
        <v>214681</v>
      </c>
      <c r="C51" s="3">
        <v>132050</v>
      </c>
      <c r="D51" s="3">
        <f>B51-C51</f>
        <v>82631</v>
      </c>
    </row>
    <row r="52" spans="1:243" ht="12" customHeight="1" x14ac:dyDescent="0.25">
      <c r="B52" s="3"/>
      <c r="C52" s="3"/>
      <c r="D52" s="3"/>
    </row>
    <row r="53" spans="1:243" ht="16.149999999999999" customHeight="1" x14ac:dyDescent="0.25">
      <c r="A53" s="2" t="s">
        <v>27</v>
      </c>
      <c r="B53" s="3">
        <v>200544</v>
      </c>
      <c r="C53" s="3">
        <v>245478</v>
      </c>
      <c r="D53" s="3">
        <f>B53-C53</f>
        <v>-44934</v>
      </c>
      <c r="E53" s="3"/>
      <c r="F53" s="3"/>
    </row>
    <row r="54" spans="1:243" ht="10.15" customHeight="1" x14ac:dyDescent="0.25">
      <c r="B54" s="3"/>
      <c r="C54" s="3"/>
      <c r="D54" s="3"/>
    </row>
    <row r="55" spans="1:243" ht="19.149999999999999" customHeight="1" x14ac:dyDescent="0.25">
      <c r="A55" s="13" t="s">
        <v>28</v>
      </c>
      <c r="B55" s="14">
        <f>B57+B59</f>
        <v>747790</v>
      </c>
      <c r="C55" s="14">
        <f>C57+C59</f>
        <v>700637</v>
      </c>
      <c r="D55" s="14">
        <f>B55-C55</f>
        <v>47153</v>
      </c>
    </row>
    <row r="56" spans="1:243" ht="10.9" customHeight="1" x14ac:dyDescent="0.25">
      <c r="B56" s="14"/>
      <c r="C56" s="14"/>
      <c r="D56" s="14"/>
    </row>
    <row r="57" spans="1:243" ht="16.899999999999999" customHeight="1" x14ac:dyDescent="0.25">
      <c r="A57" s="2" t="s">
        <v>29</v>
      </c>
      <c r="B57" s="3">
        <v>301525</v>
      </c>
      <c r="C57" s="3">
        <v>168830</v>
      </c>
      <c r="D57" s="3">
        <f>B57-C57</f>
        <v>132695</v>
      </c>
    </row>
    <row r="58" spans="1:243" ht="12.6" customHeight="1" x14ac:dyDescent="0.25">
      <c r="B58" s="3"/>
      <c r="C58" s="3"/>
      <c r="D58" s="3"/>
    </row>
    <row r="59" spans="1:243" ht="18" customHeight="1" x14ac:dyDescent="0.25">
      <c r="A59" s="2" t="s">
        <v>30</v>
      </c>
      <c r="B59" s="3">
        <v>446265</v>
      </c>
      <c r="C59" s="3">
        <v>531807</v>
      </c>
      <c r="D59" s="3">
        <f>B59-C59</f>
        <v>-85542</v>
      </c>
    </row>
    <row r="60" spans="1:243" ht="12" customHeight="1" x14ac:dyDescent="0.25">
      <c r="B60" s="3"/>
      <c r="C60" s="3"/>
      <c r="D60" s="3"/>
    </row>
    <row r="61" spans="1:243" ht="18.600000000000001" customHeight="1" x14ac:dyDescent="0.25">
      <c r="A61" s="16" t="s">
        <v>31</v>
      </c>
      <c r="B61" s="17">
        <v>12601</v>
      </c>
      <c r="C61" s="17">
        <v>127922</v>
      </c>
      <c r="D61" s="17">
        <f>B61-C61</f>
        <v>-115321</v>
      </c>
    </row>
    <row r="62" spans="1:243" x14ac:dyDescent="0.25">
      <c r="B62" s="3"/>
      <c r="C62" s="3"/>
      <c r="D62" s="3"/>
    </row>
    <row r="63" spans="1:243" ht="15.75" x14ac:dyDescent="0.25">
      <c r="A63" s="13" t="s">
        <v>32</v>
      </c>
      <c r="B63" s="14">
        <v>54524</v>
      </c>
      <c r="C63" s="14">
        <v>112183</v>
      </c>
      <c r="D63" s="14">
        <f>B63-C63</f>
        <v>-57659</v>
      </c>
    </row>
    <row r="64" spans="1:243" x14ac:dyDescent="0.25">
      <c r="A64" s="18">
        <v>1</v>
      </c>
      <c r="B64" s="18">
        <v>2</v>
      </c>
      <c r="C64" s="18">
        <v>3</v>
      </c>
      <c r="D64" s="19">
        <v>4</v>
      </c>
      <c r="E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</row>
    <row r="65" spans="1:243" ht="13.5" customHeight="1" x14ac:dyDescent="0.25">
      <c r="A65" s="21"/>
      <c r="B65" s="21"/>
      <c r="C65" s="21"/>
      <c r="D65" s="21"/>
      <c r="F65" s="20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</row>
    <row r="66" spans="1:243" ht="18" x14ac:dyDescent="0.25">
      <c r="A66" s="13" t="s">
        <v>33</v>
      </c>
      <c r="B66" s="14">
        <v>3897</v>
      </c>
      <c r="C66" s="14">
        <v>974468</v>
      </c>
      <c r="D66" s="14">
        <f>B66-C66</f>
        <v>-970571</v>
      </c>
      <c r="E66" s="22"/>
    </row>
    <row r="67" spans="1:243" ht="13.15" customHeight="1" x14ac:dyDescent="0.25">
      <c r="B67" s="14"/>
      <c r="C67" s="14"/>
      <c r="D67" s="14"/>
      <c r="F67" s="22"/>
    </row>
    <row r="68" spans="1:243" ht="17.45" customHeight="1" x14ac:dyDescent="0.25">
      <c r="A68" s="2" t="s">
        <v>15</v>
      </c>
      <c r="B68" s="3"/>
      <c r="C68" s="3">
        <v>964171</v>
      </c>
      <c r="D68" s="3">
        <f>B68-C68</f>
        <v>-964171</v>
      </c>
    </row>
    <row r="69" spans="1:243" ht="13.15" customHeight="1" x14ac:dyDescent="0.25">
      <c r="A69" s="15"/>
      <c r="B69" s="3"/>
      <c r="C69" s="3"/>
      <c r="D69" s="3"/>
    </row>
    <row r="70" spans="1:243" ht="17.45" customHeight="1" x14ac:dyDescent="0.25">
      <c r="A70" s="13" t="s">
        <v>16</v>
      </c>
      <c r="B70" s="3">
        <f>B66-B68</f>
        <v>3897</v>
      </c>
      <c r="C70" s="3">
        <f>C66-C68</f>
        <v>10297</v>
      </c>
      <c r="D70" s="3">
        <f>B70-C70</f>
        <v>-6400</v>
      </c>
    </row>
    <row r="71" spans="1:243" ht="13.9" customHeight="1" x14ac:dyDescent="0.25">
      <c r="A71" s="13"/>
      <c r="B71" s="3"/>
      <c r="C71" s="3"/>
      <c r="D71" s="3"/>
    </row>
    <row r="72" spans="1:243" ht="17.45" customHeight="1" x14ac:dyDescent="0.25">
      <c r="A72" s="13" t="s">
        <v>34</v>
      </c>
      <c r="B72" s="14">
        <v>63036</v>
      </c>
      <c r="C72" s="14">
        <v>198481</v>
      </c>
      <c r="D72" s="14">
        <f>B72-C72</f>
        <v>-135445</v>
      </c>
    </row>
    <row r="73" spans="1:243" ht="13.15" customHeight="1" x14ac:dyDescent="0.25">
      <c r="A73" s="13"/>
      <c r="B73" s="3"/>
      <c r="C73" s="3"/>
      <c r="D73" s="3"/>
    </row>
    <row r="74" spans="1:243" ht="17.45" customHeight="1" x14ac:dyDescent="0.25">
      <c r="A74" s="13" t="s">
        <v>35</v>
      </c>
      <c r="B74" s="14">
        <v>25612</v>
      </c>
      <c r="C74" s="14">
        <v>31457</v>
      </c>
      <c r="D74" s="14">
        <f>B74-C74</f>
        <v>-5845</v>
      </c>
    </row>
    <row r="75" spans="1:243" ht="13.15" customHeight="1" x14ac:dyDescent="0.25">
      <c r="A75" s="12"/>
      <c r="B75" s="12"/>
      <c r="C75" s="12"/>
      <c r="D75" s="12"/>
      <c r="E75" s="3"/>
    </row>
    <row r="76" spans="1:243" ht="17.45" customHeight="1" x14ac:dyDescent="0.25">
      <c r="A76" s="13" t="s">
        <v>36</v>
      </c>
      <c r="B76" s="14">
        <v>19136</v>
      </c>
      <c r="C76" s="14">
        <v>89553</v>
      </c>
      <c r="D76" s="14">
        <f>B76-C76</f>
        <v>-70417</v>
      </c>
      <c r="F76" s="3"/>
    </row>
    <row r="77" spans="1:243" ht="13.9" customHeight="1" x14ac:dyDescent="0.25">
      <c r="A77" s="13"/>
      <c r="B77" s="14"/>
      <c r="C77" s="14"/>
      <c r="D77" s="14"/>
      <c r="E77" s="3"/>
    </row>
    <row r="78" spans="1:243" ht="17.45" customHeight="1" x14ac:dyDescent="0.25">
      <c r="A78" s="13" t="s">
        <v>37</v>
      </c>
      <c r="B78" s="14">
        <v>1316937</v>
      </c>
      <c r="C78" s="14">
        <v>1980488</v>
      </c>
      <c r="D78" s="14">
        <f>B78-C78</f>
        <v>-663551</v>
      </c>
      <c r="F78" s="3"/>
    </row>
    <row r="79" spans="1:243" ht="13.15" customHeight="1" x14ac:dyDescent="0.25">
      <c r="B79" s="14"/>
      <c r="C79" s="14"/>
      <c r="D79" s="14"/>
      <c r="E79" s="3"/>
    </row>
    <row r="80" spans="1:243" ht="17.45" customHeight="1" x14ac:dyDescent="0.25">
      <c r="A80" s="2" t="s">
        <v>15</v>
      </c>
      <c r="B80" s="3"/>
      <c r="C80" s="3">
        <v>828844</v>
      </c>
      <c r="D80" s="3">
        <f>B80-C80</f>
        <v>-828844</v>
      </c>
      <c r="F80" s="3"/>
    </row>
    <row r="81" spans="1:4" x14ac:dyDescent="0.25">
      <c r="A81" s="15"/>
      <c r="B81" s="3"/>
      <c r="C81" s="3"/>
      <c r="D81" s="3"/>
    </row>
    <row r="82" spans="1:4" ht="17.45" customHeight="1" x14ac:dyDescent="0.25">
      <c r="A82" s="13" t="s">
        <v>16</v>
      </c>
      <c r="B82" s="3">
        <f>B78-B80</f>
        <v>1316937</v>
      </c>
      <c r="C82" s="3">
        <f>C78-C80</f>
        <v>1151644</v>
      </c>
      <c r="D82" s="3">
        <f>B82-C82</f>
        <v>165293</v>
      </c>
    </row>
    <row r="83" spans="1:4" ht="12.6" customHeight="1" x14ac:dyDescent="0.25">
      <c r="A83" s="13"/>
      <c r="B83" s="3"/>
      <c r="C83" s="3"/>
      <c r="D83" s="3"/>
    </row>
    <row r="84" spans="1:4" ht="17.45" customHeight="1" x14ac:dyDescent="0.25">
      <c r="A84" s="13" t="s">
        <v>38</v>
      </c>
      <c r="B84" s="14">
        <v>54432</v>
      </c>
      <c r="C84" s="14">
        <v>13719</v>
      </c>
      <c r="D84" s="14">
        <f>B84-C84</f>
        <v>40713</v>
      </c>
    </row>
    <row r="85" spans="1:4" ht="10.15" customHeight="1" x14ac:dyDescent="0.25">
      <c r="B85" s="3"/>
      <c r="C85" s="3"/>
      <c r="D85" s="3"/>
    </row>
    <row r="86" spans="1:4" ht="15.75" x14ac:dyDescent="0.25">
      <c r="A86" s="13" t="s">
        <v>39</v>
      </c>
      <c r="B86" s="14">
        <f>B88+B90</f>
        <v>1876524</v>
      </c>
      <c r="C86" s="14">
        <f>C88+C90</f>
        <v>2784449</v>
      </c>
      <c r="D86" s="14">
        <f>B86-C86</f>
        <v>-907925</v>
      </c>
    </row>
    <row r="87" spans="1:4" ht="12" customHeight="1" x14ac:dyDescent="0.25">
      <c r="B87" s="14"/>
      <c r="C87" s="14"/>
      <c r="D87" s="14"/>
    </row>
    <row r="88" spans="1:4" x14ac:dyDescent="0.25">
      <c r="A88" s="2" t="s">
        <v>15</v>
      </c>
      <c r="B88" s="3">
        <f>B94+B100+B106</f>
        <v>713960</v>
      </c>
      <c r="C88" s="3">
        <f>C94+C100+C106</f>
        <v>2073706</v>
      </c>
      <c r="D88" s="3">
        <f>B88-C88</f>
        <v>-1359746</v>
      </c>
    </row>
    <row r="89" spans="1:4" x14ac:dyDescent="0.25">
      <c r="B89" s="3"/>
      <c r="C89" s="3"/>
      <c r="D89" s="3"/>
    </row>
    <row r="90" spans="1:4" ht="15.75" x14ac:dyDescent="0.25">
      <c r="A90" s="13" t="s">
        <v>16</v>
      </c>
      <c r="B90" s="3">
        <f>B96+B102+B108</f>
        <v>1162564</v>
      </c>
      <c r="C90" s="3">
        <f>C96+C102+C108</f>
        <v>710743</v>
      </c>
      <c r="D90" s="3">
        <f>B90-C90</f>
        <v>451821</v>
      </c>
    </row>
    <row r="91" spans="1:4" ht="12" customHeight="1" x14ac:dyDescent="0.25">
      <c r="A91" s="13"/>
      <c r="B91" s="3"/>
      <c r="C91" s="3"/>
      <c r="D91" s="3"/>
    </row>
    <row r="92" spans="1:4" ht="17.45" customHeight="1" x14ac:dyDescent="0.25">
      <c r="A92" s="13" t="s">
        <v>40</v>
      </c>
      <c r="B92" s="14">
        <v>574009</v>
      </c>
      <c r="C92" s="14">
        <v>1958998</v>
      </c>
      <c r="D92" s="14">
        <f>B92-C92</f>
        <v>-1384989</v>
      </c>
    </row>
    <row r="93" spans="1:4" ht="13.15" customHeight="1" x14ac:dyDescent="0.25">
      <c r="B93" s="14"/>
      <c r="C93" s="14"/>
      <c r="D93" s="14"/>
    </row>
    <row r="94" spans="1:4" ht="17.45" customHeight="1" x14ac:dyDescent="0.25">
      <c r="A94" s="2" t="s">
        <v>15</v>
      </c>
      <c r="B94" s="3">
        <v>431982</v>
      </c>
      <c r="C94" s="3">
        <v>1781120</v>
      </c>
      <c r="D94" s="3">
        <f>B94-C94</f>
        <v>-1349138</v>
      </c>
    </row>
    <row r="95" spans="1:4" x14ac:dyDescent="0.25">
      <c r="A95" s="15"/>
      <c r="B95" s="3"/>
      <c r="C95" s="3"/>
      <c r="D95" s="3"/>
    </row>
    <row r="96" spans="1:4" ht="18.600000000000001" customHeight="1" x14ac:dyDescent="0.25">
      <c r="A96" s="13" t="s">
        <v>16</v>
      </c>
      <c r="B96" s="3">
        <f>B92-B94</f>
        <v>142027</v>
      </c>
      <c r="C96" s="3">
        <f>C92-C94</f>
        <v>177878</v>
      </c>
      <c r="D96" s="3">
        <f>B96-C96</f>
        <v>-35851</v>
      </c>
    </row>
    <row r="97" spans="1:6" ht="12.6" customHeight="1" x14ac:dyDescent="0.25">
      <c r="A97" s="12"/>
      <c r="B97" s="23"/>
      <c r="C97" s="23"/>
      <c r="D97" s="23"/>
    </row>
    <row r="98" spans="1:6" ht="21" customHeight="1" x14ac:dyDescent="0.25">
      <c r="A98" s="13" t="s">
        <v>41</v>
      </c>
      <c r="B98" s="14">
        <v>721123</v>
      </c>
      <c r="C98" s="14">
        <v>114866</v>
      </c>
      <c r="D98" s="14">
        <f>B98-C98</f>
        <v>606257</v>
      </c>
    </row>
    <row r="99" spans="1:6" ht="12" customHeight="1" x14ac:dyDescent="0.25">
      <c r="B99" s="3"/>
      <c r="C99" s="3"/>
      <c r="D99" s="14"/>
    </row>
    <row r="100" spans="1:6" ht="18" customHeight="1" x14ac:dyDescent="0.25">
      <c r="A100" s="2" t="s">
        <v>15</v>
      </c>
      <c r="B100" s="3">
        <v>27503</v>
      </c>
      <c r="C100" s="3">
        <v>86056</v>
      </c>
      <c r="D100" s="3">
        <f>B100-C100</f>
        <v>-58553</v>
      </c>
    </row>
    <row r="101" spans="1:6" x14ac:dyDescent="0.25">
      <c r="A101" s="15"/>
      <c r="B101" s="3"/>
      <c r="C101" s="3"/>
      <c r="D101" s="3"/>
    </row>
    <row r="102" spans="1:6" ht="18" customHeight="1" x14ac:dyDescent="0.25">
      <c r="A102" s="13" t="s">
        <v>16</v>
      </c>
      <c r="B102" s="3">
        <f>B98-B100</f>
        <v>693620</v>
      </c>
      <c r="C102" s="3">
        <f>C98-C100</f>
        <v>28810</v>
      </c>
      <c r="D102" s="3">
        <f>B102-C102</f>
        <v>664810</v>
      </c>
    </row>
    <row r="103" spans="1:6" ht="11.45" customHeight="1" x14ac:dyDescent="0.25">
      <c r="B103" s="3"/>
      <c r="C103" s="3"/>
      <c r="D103" s="3"/>
    </row>
    <row r="104" spans="1:6" ht="19.149999999999999" customHeight="1" x14ac:dyDescent="0.25">
      <c r="A104" s="13" t="s">
        <v>42</v>
      </c>
      <c r="B104" s="14">
        <v>581392</v>
      </c>
      <c r="C104" s="14">
        <v>710585</v>
      </c>
      <c r="D104" s="14">
        <f>B104-C104</f>
        <v>-129193</v>
      </c>
      <c r="E104" s="3"/>
    </row>
    <row r="105" spans="1:6" ht="15.75" x14ac:dyDescent="0.25">
      <c r="B105" s="3"/>
      <c r="C105" s="3"/>
      <c r="D105" s="14"/>
    </row>
    <row r="106" spans="1:6" ht="17.45" customHeight="1" x14ac:dyDescent="0.25">
      <c r="A106" s="2" t="s">
        <v>15</v>
      </c>
      <c r="B106" s="3">
        <v>254475</v>
      </c>
      <c r="C106" s="3">
        <v>206530</v>
      </c>
      <c r="D106" s="3">
        <f>B106-C106</f>
        <v>47945</v>
      </c>
      <c r="E106" s="3"/>
    </row>
    <row r="107" spans="1:6" x14ac:dyDescent="0.25">
      <c r="A107" s="15"/>
      <c r="B107" s="3"/>
      <c r="C107" s="3"/>
      <c r="D107" s="3"/>
    </row>
    <row r="108" spans="1:6" ht="17.45" customHeight="1" x14ac:dyDescent="0.25">
      <c r="A108" s="13" t="s">
        <v>16</v>
      </c>
      <c r="B108" s="3">
        <f>B104-B106</f>
        <v>326917</v>
      </c>
      <c r="C108" s="3">
        <f>C104-C106</f>
        <v>504055</v>
      </c>
      <c r="D108" s="3">
        <f>B108-C108</f>
        <v>-177138</v>
      </c>
    </row>
    <row r="109" spans="1:6" x14ac:dyDescent="0.25">
      <c r="B109" s="3"/>
      <c r="C109" s="3"/>
      <c r="D109" s="3"/>
      <c r="E109" s="3"/>
    </row>
    <row r="110" spans="1:6" ht="15.75" x14ac:dyDescent="0.25">
      <c r="A110" s="13" t="s">
        <v>43</v>
      </c>
      <c r="B110" s="14">
        <f>B112+B118</f>
        <v>807809</v>
      </c>
      <c r="C110" s="14">
        <f>C112+C118</f>
        <v>282084</v>
      </c>
      <c r="D110" s="14">
        <f>B110-C110</f>
        <v>525725</v>
      </c>
      <c r="F110" s="3"/>
    </row>
    <row r="111" spans="1:6" ht="13.9" customHeight="1" x14ac:dyDescent="0.25">
      <c r="B111" s="14"/>
      <c r="C111" s="14"/>
      <c r="D111" s="14"/>
      <c r="E111" s="3"/>
    </row>
    <row r="112" spans="1:6" ht="17.45" customHeight="1" x14ac:dyDescent="0.25">
      <c r="A112" s="2" t="s">
        <v>44</v>
      </c>
      <c r="B112" s="3">
        <f>B114+B116</f>
        <v>40623</v>
      </c>
      <c r="C112" s="3">
        <f>C114+C116</f>
        <v>28364</v>
      </c>
      <c r="D112" s="3">
        <f>B112-C112</f>
        <v>12259</v>
      </c>
      <c r="F112" s="3"/>
    </row>
    <row r="113" spans="1:6" ht="13.9" customHeight="1" x14ac:dyDescent="0.25">
      <c r="B113" s="3"/>
      <c r="C113" s="3"/>
      <c r="D113" s="3"/>
      <c r="E113" s="3"/>
    </row>
    <row r="114" spans="1:6" ht="16.899999999999999" customHeight="1" x14ac:dyDescent="0.25">
      <c r="A114" s="2" t="s">
        <v>45</v>
      </c>
      <c r="B114" s="3">
        <v>1740</v>
      </c>
      <c r="C114" s="3">
        <v>20662</v>
      </c>
      <c r="D114" s="3">
        <f>B114-C114</f>
        <v>-18922</v>
      </c>
      <c r="F114" s="3"/>
    </row>
    <row r="115" spans="1:6" ht="13.15" customHeight="1" x14ac:dyDescent="0.25">
      <c r="B115" s="3"/>
      <c r="C115" s="3"/>
      <c r="D115" s="3"/>
      <c r="E115" s="3"/>
    </row>
    <row r="116" spans="1:6" ht="19.149999999999999" customHeight="1" x14ac:dyDescent="0.25">
      <c r="A116" s="2" t="s">
        <v>46</v>
      </c>
      <c r="B116" s="3">
        <v>38883</v>
      </c>
      <c r="C116" s="3">
        <v>7702</v>
      </c>
      <c r="D116" s="3">
        <f>B116-C116</f>
        <v>31181</v>
      </c>
      <c r="F116" s="3"/>
    </row>
    <row r="117" spans="1:6" ht="14.45" customHeight="1" x14ac:dyDescent="0.25">
      <c r="B117" s="3"/>
      <c r="C117" s="3"/>
      <c r="D117" s="3"/>
      <c r="E117" s="3"/>
    </row>
    <row r="118" spans="1:6" ht="17.45" customHeight="1" x14ac:dyDescent="0.25">
      <c r="A118" s="2" t="s">
        <v>47</v>
      </c>
      <c r="B118" s="3">
        <f>B120+B122</f>
        <v>767186</v>
      </c>
      <c r="C118" s="3">
        <f>C120+C122</f>
        <v>253720</v>
      </c>
      <c r="D118" s="3">
        <f>B118-C118</f>
        <v>513466</v>
      </c>
      <c r="F118" s="3"/>
    </row>
    <row r="119" spans="1:6" ht="13.15" customHeight="1" x14ac:dyDescent="0.25">
      <c r="B119" s="3"/>
      <c r="C119" s="3"/>
      <c r="D119" s="3"/>
      <c r="E119" s="3"/>
    </row>
    <row r="120" spans="1:6" ht="13.9" customHeight="1" x14ac:dyDescent="0.25">
      <c r="A120" s="2" t="s">
        <v>48</v>
      </c>
      <c r="B120" s="3">
        <v>748464</v>
      </c>
      <c r="C120" s="3">
        <v>207878</v>
      </c>
      <c r="D120" s="3">
        <f>B120-C120</f>
        <v>540586</v>
      </c>
      <c r="F120" s="3"/>
    </row>
    <row r="121" spans="1:6" ht="13.15" customHeight="1" x14ac:dyDescent="0.25">
      <c r="B121" s="3"/>
      <c r="C121" s="3"/>
      <c r="D121" s="3"/>
      <c r="E121" s="3"/>
    </row>
    <row r="122" spans="1:6" x14ac:dyDescent="0.25">
      <c r="A122" s="2" t="s">
        <v>49</v>
      </c>
      <c r="B122" s="3">
        <v>18722</v>
      </c>
      <c r="C122" s="3">
        <v>45842</v>
      </c>
      <c r="D122" s="3">
        <f>B122-C122</f>
        <v>-27120</v>
      </c>
      <c r="F122" s="3"/>
    </row>
    <row r="123" spans="1:6" ht="13.9" customHeight="1" x14ac:dyDescent="0.25">
      <c r="B123" s="3"/>
      <c r="C123" s="3"/>
      <c r="D123" s="3"/>
    </row>
    <row r="124" spans="1:6" ht="15.75" x14ac:dyDescent="0.25">
      <c r="A124" s="1" t="s">
        <v>50</v>
      </c>
      <c r="B124" s="14">
        <v>100</v>
      </c>
      <c r="C124" s="14">
        <v>3832</v>
      </c>
      <c r="D124" s="14">
        <f>B124-C124</f>
        <v>-3732</v>
      </c>
    </row>
    <row r="125" spans="1:6" ht="15.75" x14ac:dyDescent="0.25">
      <c r="A125" s="24"/>
      <c r="B125" s="24" t="s">
        <v>51</v>
      </c>
      <c r="C125" s="25" t="s">
        <v>51</v>
      </c>
      <c r="D125" s="28"/>
    </row>
    <row r="126" spans="1:6" ht="15.75" x14ac:dyDescent="0.25">
      <c r="A126" s="26"/>
      <c r="B126" s="26" t="s">
        <v>52</v>
      </c>
      <c r="C126" s="27" t="s">
        <v>53</v>
      </c>
      <c r="D126" s="28"/>
      <c r="E126" s="3"/>
    </row>
    <row r="127" spans="1:6" x14ac:dyDescent="0.25">
      <c r="A127" s="29"/>
      <c r="B127" s="30" t="s">
        <v>54</v>
      </c>
      <c r="C127" s="30" t="s">
        <v>54</v>
      </c>
      <c r="D127" s="28"/>
      <c r="F127" s="3"/>
    </row>
    <row r="128" spans="1:6" ht="9.6" customHeight="1" x14ac:dyDescent="0.25">
      <c r="B128" s="3"/>
      <c r="C128" s="3"/>
      <c r="D128" s="3"/>
    </row>
    <row r="129" spans="1:6" ht="15.75" x14ac:dyDescent="0.25">
      <c r="A129" s="1" t="s">
        <v>55</v>
      </c>
      <c r="B129" s="31">
        <f>SUM(B131:B133)</f>
        <v>3297925</v>
      </c>
      <c r="C129" s="31">
        <f>SUM(C131:C133)</f>
        <v>260370</v>
      </c>
      <c r="D129" s="14"/>
      <c r="F129" s="3"/>
    </row>
    <row r="130" spans="1:6" ht="7.15" customHeight="1" x14ac:dyDescent="0.25">
      <c r="A130" s="1"/>
      <c r="B130" s="31"/>
      <c r="C130" s="31"/>
      <c r="D130" s="14"/>
    </row>
    <row r="131" spans="1:6" ht="15.6" customHeight="1" x14ac:dyDescent="0.25">
      <c r="A131" s="2" t="s">
        <v>12</v>
      </c>
      <c r="B131" s="32">
        <f>B137+B157+B201</f>
        <v>631477</v>
      </c>
      <c r="C131" s="32">
        <f>C137+C153+C157+C201</f>
        <v>-163433</v>
      </c>
      <c r="D131" s="14"/>
    </row>
    <row r="132" spans="1:6" ht="7.15" customHeight="1" x14ac:dyDescent="0.25">
      <c r="A132" s="15"/>
      <c r="B132" s="32"/>
      <c r="C132" s="32"/>
      <c r="D132" s="33"/>
    </row>
    <row r="133" spans="1:6" ht="15.75" x14ac:dyDescent="0.25">
      <c r="A133" s="13" t="s">
        <v>13</v>
      </c>
      <c r="B133" s="32">
        <f>B139+B159+B203</f>
        <v>2666448</v>
      </c>
      <c r="C133" s="32">
        <f>C139+C159+C203</f>
        <v>423803</v>
      </c>
      <c r="D133" s="14"/>
      <c r="F133" s="3"/>
    </row>
    <row r="134" spans="1:6" ht="7.15" customHeight="1" x14ac:dyDescent="0.25">
      <c r="B134" s="31"/>
      <c r="C134" s="31"/>
      <c r="D134" s="14"/>
    </row>
    <row r="135" spans="1:6" ht="15.75" x14ac:dyDescent="0.25">
      <c r="A135" s="13" t="s">
        <v>56</v>
      </c>
      <c r="B135" s="31">
        <f>SUM(B137:B139)</f>
        <v>4297187</v>
      </c>
      <c r="C135" s="31">
        <f>SUM(C137:C139)</f>
        <v>-144870</v>
      </c>
      <c r="D135" s="14"/>
    </row>
    <row r="136" spans="1:6" ht="7.15" customHeight="1" x14ac:dyDescent="0.25">
      <c r="B136" s="31"/>
      <c r="C136" s="31"/>
      <c r="D136" s="14"/>
    </row>
    <row r="137" spans="1:6" ht="15.6" customHeight="1" x14ac:dyDescent="0.25">
      <c r="A137" s="2" t="s">
        <v>15</v>
      </c>
      <c r="B137" s="32">
        <f>B143</f>
        <v>3680456</v>
      </c>
      <c r="C137" s="32">
        <f>C149</f>
        <v>-925120</v>
      </c>
      <c r="D137" s="14"/>
    </row>
    <row r="138" spans="1:6" ht="9" customHeight="1" x14ac:dyDescent="0.25">
      <c r="A138" s="15"/>
      <c r="B138" s="32"/>
      <c r="C138" s="32"/>
      <c r="D138" s="33"/>
    </row>
    <row r="139" spans="1:6" ht="15.75" x14ac:dyDescent="0.25">
      <c r="A139" s="13" t="s">
        <v>16</v>
      </c>
      <c r="B139" s="32">
        <f>B145</f>
        <v>616731</v>
      </c>
      <c r="C139" s="32">
        <f>C151</f>
        <v>780250</v>
      </c>
      <c r="D139" s="14"/>
    </row>
    <row r="140" spans="1:6" ht="7.9" customHeight="1" x14ac:dyDescent="0.25">
      <c r="A140" s="13"/>
      <c r="B140" s="32"/>
      <c r="C140" s="32"/>
      <c r="D140" s="14"/>
    </row>
    <row r="141" spans="1:6" ht="15.75" x14ac:dyDescent="0.25">
      <c r="A141" s="13" t="s">
        <v>57</v>
      </c>
      <c r="B141" s="31">
        <f>SUM(B143:B145)</f>
        <v>4297187</v>
      </c>
      <c r="C141" s="31"/>
      <c r="D141" s="14"/>
    </row>
    <row r="142" spans="1:6" ht="7.9" customHeight="1" x14ac:dyDescent="0.25">
      <c r="A142" s="13"/>
      <c r="B142" s="14"/>
      <c r="C142" s="14"/>
      <c r="D142" s="14"/>
      <c r="E142" s="3"/>
    </row>
    <row r="143" spans="1:6" ht="14.45" customHeight="1" x14ac:dyDescent="0.25">
      <c r="A143" s="2" t="s">
        <v>15</v>
      </c>
      <c r="B143" s="3">
        <v>3680456</v>
      </c>
      <c r="C143" s="3"/>
      <c r="D143" s="14"/>
      <c r="F143" s="3"/>
    </row>
    <row r="144" spans="1:6" ht="7.9" customHeight="1" x14ac:dyDescent="0.25">
      <c r="A144" s="15"/>
      <c r="B144" s="3"/>
      <c r="C144" s="3"/>
      <c r="D144" s="14"/>
    </row>
    <row r="145" spans="1:6" ht="15" customHeight="1" x14ac:dyDescent="0.25">
      <c r="A145" s="13" t="s">
        <v>16</v>
      </c>
      <c r="B145" s="3">
        <v>616731</v>
      </c>
      <c r="C145" s="3"/>
      <c r="D145" s="14"/>
    </row>
    <row r="146" spans="1:6" ht="8.4499999999999993" customHeight="1" x14ac:dyDescent="0.25">
      <c r="A146" s="13"/>
      <c r="B146" s="14"/>
      <c r="C146" s="14"/>
      <c r="D146" s="14"/>
    </row>
    <row r="147" spans="1:6" ht="15.75" x14ac:dyDescent="0.25">
      <c r="A147" s="13" t="s">
        <v>58</v>
      </c>
      <c r="B147" s="14"/>
      <c r="C147" s="14">
        <f>SUM(C149:C151)</f>
        <v>-144870</v>
      </c>
      <c r="D147" s="14"/>
    </row>
    <row r="148" spans="1:6" ht="7.15" customHeight="1" x14ac:dyDescent="0.25">
      <c r="A148" s="13"/>
      <c r="B148" s="14"/>
      <c r="C148" s="14"/>
      <c r="D148" s="14"/>
    </row>
    <row r="149" spans="1:6" ht="15.6" customHeight="1" x14ac:dyDescent="0.25">
      <c r="A149" s="2" t="s">
        <v>15</v>
      </c>
      <c r="B149" s="3"/>
      <c r="C149" s="3">
        <v>-925120</v>
      </c>
      <c r="D149" s="3"/>
    </row>
    <row r="150" spans="1:6" ht="7.15" customHeight="1" x14ac:dyDescent="0.25">
      <c r="B150" s="3"/>
      <c r="C150" s="3"/>
      <c r="D150" s="3"/>
    </row>
    <row r="151" spans="1:6" ht="15.75" x14ac:dyDescent="0.25">
      <c r="A151" s="13" t="s">
        <v>16</v>
      </c>
      <c r="B151" s="3"/>
      <c r="C151" s="3">
        <v>780250</v>
      </c>
      <c r="D151" s="3"/>
    </row>
    <row r="152" spans="1:6" ht="7.9" customHeight="1" x14ac:dyDescent="0.25">
      <c r="A152" s="13"/>
      <c r="B152" s="3"/>
      <c r="C152" s="3"/>
      <c r="D152" s="14"/>
    </row>
    <row r="153" spans="1:6" ht="15.75" x14ac:dyDescent="0.25">
      <c r="A153" s="13" t="s">
        <v>59</v>
      </c>
      <c r="B153" s="14"/>
      <c r="C153" s="14">
        <v>439</v>
      </c>
      <c r="D153" s="14"/>
    </row>
    <row r="154" spans="1:6" ht="8.4499999999999993" customHeight="1" x14ac:dyDescent="0.25">
      <c r="A154" s="13"/>
      <c r="B154" s="3"/>
      <c r="C154" s="3"/>
      <c r="D154" s="14"/>
    </row>
    <row r="155" spans="1:6" ht="15.75" x14ac:dyDescent="0.25">
      <c r="A155" s="13" t="s">
        <v>60</v>
      </c>
      <c r="B155" s="14">
        <f>B161</f>
        <v>-281624</v>
      </c>
      <c r="C155" s="14">
        <f>C181</f>
        <v>-2021442</v>
      </c>
      <c r="D155" s="14"/>
    </row>
    <row r="156" spans="1:6" ht="7.15" customHeight="1" x14ac:dyDescent="0.25">
      <c r="A156" s="13"/>
      <c r="B156" s="14"/>
      <c r="C156" s="14"/>
      <c r="D156" s="14"/>
    </row>
    <row r="157" spans="1:6" ht="15.75" x14ac:dyDescent="0.25">
      <c r="A157" s="2" t="s">
        <v>15</v>
      </c>
      <c r="B157" s="3">
        <f>B165+B177</f>
        <v>-159612</v>
      </c>
      <c r="C157" s="3">
        <f>C191</f>
        <v>-2000000</v>
      </c>
      <c r="D157" s="14"/>
    </row>
    <row r="158" spans="1:6" ht="7.9" customHeight="1" x14ac:dyDescent="0.25">
      <c r="B158" s="3"/>
      <c r="C158" s="14"/>
      <c r="D158" s="33"/>
    </row>
    <row r="159" spans="1:6" ht="15.75" x14ac:dyDescent="0.25">
      <c r="A159" s="13" t="s">
        <v>16</v>
      </c>
      <c r="B159" s="3">
        <f>B155-B157</f>
        <v>-122012</v>
      </c>
      <c r="C159" s="3">
        <f>C155-C157</f>
        <v>-21442</v>
      </c>
      <c r="D159" s="14"/>
      <c r="E159" s="3"/>
    </row>
    <row r="160" spans="1:6" ht="7.15" customHeight="1" x14ac:dyDescent="0.25">
      <c r="B160" s="14"/>
      <c r="C160" s="14"/>
      <c r="D160" s="14"/>
      <c r="F160" s="3"/>
    </row>
    <row r="161" spans="1:4" ht="10.9" customHeight="1" x14ac:dyDescent="0.25">
      <c r="A161" s="1" t="s">
        <v>61</v>
      </c>
      <c r="B161" s="14">
        <f>B163+B169</f>
        <v>-281624</v>
      </c>
      <c r="C161" s="14"/>
      <c r="D161" s="14"/>
    </row>
    <row r="162" spans="1:4" ht="8.4499999999999993" customHeight="1" x14ac:dyDescent="0.25">
      <c r="A162" s="1"/>
      <c r="B162" s="14"/>
      <c r="C162" s="14"/>
      <c r="D162" s="14"/>
    </row>
    <row r="163" spans="1:4" ht="15.75" x14ac:dyDescent="0.25">
      <c r="A163" s="2" t="s">
        <v>62</v>
      </c>
      <c r="B163" s="3">
        <f>B165+B167</f>
        <v>-203</v>
      </c>
      <c r="C163" s="14"/>
      <c r="D163" s="14"/>
    </row>
    <row r="164" spans="1:4" ht="7.15" customHeight="1" x14ac:dyDescent="0.25">
      <c r="B164" s="3"/>
      <c r="C164" s="14"/>
      <c r="D164" s="14"/>
    </row>
    <row r="165" spans="1:4" ht="15.75" x14ac:dyDescent="0.25">
      <c r="A165" s="2" t="s">
        <v>63</v>
      </c>
      <c r="B165" s="3">
        <v>-220</v>
      </c>
      <c r="C165" s="14"/>
      <c r="D165" s="14"/>
    </row>
    <row r="166" spans="1:4" ht="7.15" customHeight="1" x14ac:dyDescent="0.25">
      <c r="B166" s="3"/>
      <c r="C166" s="14"/>
      <c r="D166" s="14"/>
    </row>
    <row r="167" spans="1:4" ht="15.75" x14ac:dyDescent="0.25">
      <c r="A167" s="2" t="s">
        <v>64</v>
      </c>
      <c r="B167" s="3">
        <v>17</v>
      </c>
      <c r="C167" s="14"/>
      <c r="D167" s="14"/>
    </row>
    <row r="168" spans="1:4" ht="7.15" customHeight="1" x14ac:dyDescent="0.25">
      <c r="A168" s="1"/>
      <c r="B168" s="14"/>
      <c r="C168" s="14"/>
      <c r="D168" s="14"/>
    </row>
    <row r="169" spans="1:4" ht="15.75" x14ac:dyDescent="0.25">
      <c r="A169" s="2" t="s">
        <v>65</v>
      </c>
      <c r="B169" s="3">
        <f>B171+B173+B175</f>
        <v>-281421</v>
      </c>
      <c r="C169" s="3"/>
      <c r="D169" s="14"/>
    </row>
    <row r="170" spans="1:4" ht="7.9" customHeight="1" x14ac:dyDescent="0.25">
      <c r="B170" s="3"/>
      <c r="C170" s="3"/>
      <c r="D170" s="14"/>
    </row>
    <row r="171" spans="1:4" ht="12" customHeight="1" x14ac:dyDescent="0.25">
      <c r="A171" s="2" t="s">
        <v>66</v>
      </c>
      <c r="B171" s="3">
        <v>23050</v>
      </c>
      <c r="C171" s="3"/>
      <c r="D171" s="14"/>
    </row>
    <row r="172" spans="1:4" ht="9.6" customHeight="1" x14ac:dyDescent="0.25">
      <c r="B172" s="3"/>
      <c r="C172" s="3"/>
      <c r="D172" s="14"/>
    </row>
    <row r="173" spans="1:4" ht="13.9" customHeight="1" x14ac:dyDescent="0.25">
      <c r="A173" s="2" t="s">
        <v>67</v>
      </c>
      <c r="B173" s="3">
        <v>-265236</v>
      </c>
      <c r="C173" s="3"/>
      <c r="D173" s="14"/>
    </row>
    <row r="174" spans="1:4" ht="7.15" customHeight="1" x14ac:dyDescent="0.25">
      <c r="B174" s="3"/>
      <c r="C174" s="3"/>
      <c r="D174" s="14"/>
    </row>
    <row r="175" spans="1:4" ht="15.6" customHeight="1" x14ac:dyDescent="0.25">
      <c r="A175" s="2" t="s">
        <v>68</v>
      </c>
      <c r="B175" s="3">
        <v>-39235</v>
      </c>
      <c r="C175" s="3"/>
      <c r="D175" s="14"/>
    </row>
    <row r="176" spans="1:4" ht="7.15" customHeight="1" x14ac:dyDescent="0.25">
      <c r="B176" s="3"/>
      <c r="C176" s="3"/>
      <c r="D176" s="14"/>
    </row>
    <row r="177" spans="1:4" ht="15.75" x14ac:dyDescent="0.25">
      <c r="A177" s="2" t="s">
        <v>69</v>
      </c>
      <c r="B177" s="3">
        <v>-159392</v>
      </c>
      <c r="C177" s="3"/>
      <c r="D177" s="14"/>
    </row>
    <row r="178" spans="1:4" ht="7.15" customHeight="1" x14ac:dyDescent="0.25">
      <c r="B178" s="3"/>
      <c r="C178" s="3"/>
      <c r="D178" s="14"/>
    </row>
    <row r="179" spans="1:4" ht="13.9" customHeight="1" x14ac:dyDescent="0.25">
      <c r="A179" s="2" t="s">
        <v>70</v>
      </c>
      <c r="B179" s="3">
        <v>120157</v>
      </c>
      <c r="C179" s="14"/>
      <c r="D179" s="3"/>
    </row>
    <row r="180" spans="1:4" ht="7.15" customHeight="1" x14ac:dyDescent="0.25">
      <c r="B180" s="3"/>
      <c r="C180" s="14"/>
      <c r="D180" s="3"/>
    </row>
    <row r="181" spans="1:4" ht="12.6" customHeight="1" x14ac:dyDescent="0.25">
      <c r="A181" s="1" t="s">
        <v>71</v>
      </c>
      <c r="B181" s="14"/>
      <c r="C181" s="14">
        <f>C183+C187</f>
        <v>-2021442</v>
      </c>
      <c r="D181" s="14"/>
    </row>
    <row r="182" spans="1:4" ht="7.15" customHeight="1" x14ac:dyDescent="0.25">
      <c r="A182" s="1"/>
      <c r="B182" s="14"/>
      <c r="C182" s="14"/>
      <c r="D182" s="14"/>
    </row>
    <row r="183" spans="1:4" ht="15.75" x14ac:dyDescent="0.25">
      <c r="A183" s="2" t="s">
        <v>62</v>
      </c>
      <c r="B183" s="14"/>
      <c r="C183" s="3">
        <f>C185</f>
        <v>57</v>
      </c>
      <c r="D183" s="14"/>
    </row>
    <row r="184" spans="1:4" ht="7.9" customHeight="1" x14ac:dyDescent="0.25">
      <c r="B184" s="14"/>
      <c r="C184" s="3"/>
      <c r="D184" s="14"/>
    </row>
    <row r="185" spans="1:4" ht="15.75" x14ac:dyDescent="0.25">
      <c r="A185" s="2" t="s">
        <v>64</v>
      </c>
      <c r="B185" s="14"/>
      <c r="C185" s="3">
        <v>57</v>
      </c>
      <c r="D185" s="14"/>
    </row>
    <row r="186" spans="1:4" ht="11.45" customHeight="1" x14ac:dyDescent="0.25">
      <c r="B186" s="14"/>
      <c r="C186" s="3"/>
      <c r="D186" s="14"/>
    </row>
    <row r="187" spans="1:4" ht="15.75" x14ac:dyDescent="0.25">
      <c r="A187" s="2" t="s">
        <v>73</v>
      </c>
      <c r="B187" s="14"/>
      <c r="C187" s="3">
        <f>C189+C195</f>
        <v>-2021499</v>
      </c>
      <c r="D187" s="14"/>
    </row>
    <row r="188" spans="1:4" ht="9.6" customHeight="1" x14ac:dyDescent="0.25">
      <c r="A188" s="1"/>
      <c r="B188" s="14"/>
      <c r="C188" s="14"/>
      <c r="D188" s="14"/>
    </row>
    <row r="189" spans="1:4" ht="15" customHeight="1" x14ac:dyDescent="0.25">
      <c r="A189" s="2" t="s">
        <v>66</v>
      </c>
      <c r="B189" s="3"/>
      <c r="C189" s="3">
        <f>C191+C193</f>
        <v>-2021899</v>
      </c>
      <c r="D189" s="14"/>
    </row>
    <row r="190" spans="1:4" ht="9.6" customHeight="1" x14ac:dyDescent="0.25">
      <c r="B190" s="3"/>
      <c r="C190" s="3"/>
      <c r="D190" s="14"/>
    </row>
    <row r="191" spans="1:4" ht="15.75" x14ac:dyDescent="0.25">
      <c r="A191" s="2" t="s">
        <v>69</v>
      </c>
      <c r="B191" s="3"/>
      <c r="C191" s="3">
        <v>-2000000</v>
      </c>
      <c r="D191" s="14"/>
    </row>
    <row r="192" spans="1:4" ht="10.15" customHeight="1" x14ac:dyDescent="0.25">
      <c r="B192" s="3"/>
      <c r="C192" s="14"/>
      <c r="D192" s="14"/>
    </row>
    <row r="193" spans="1:6" ht="15" customHeight="1" x14ac:dyDescent="0.25">
      <c r="A193" s="2" t="s">
        <v>70</v>
      </c>
      <c r="B193" s="3"/>
      <c r="C193" s="3">
        <v>-21899</v>
      </c>
      <c r="D193" s="14"/>
    </row>
    <row r="194" spans="1:6" ht="9.6" customHeight="1" x14ac:dyDescent="0.25">
      <c r="B194" s="3"/>
      <c r="D194" s="14"/>
    </row>
    <row r="195" spans="1:6" ht="15.6" customHeight="1" x14ac:dyDescent="0.25">
      <c r="A195" s="2" t="s">
        <v>68</v>
      </c>
      <c r="B195" s="3"/>
      <c r="C195" s="3">
        <f>C197</f>
        <v>400</v>
      </c>
      <c r="D195" s="14"/>
    </row>
    <row r="196" spans="1:6" ht="9.6" customHeight="1" x14ac:dyDescent="0.25">
      <c r="B196" s="3"/>
      <c r="D196" s="14"/>
    </row>
    <row r="197" spans="1:6" ht="15.75" x14ac:dyDescent="0.25">
      <c r="A197" s="2" t="s">
        <v>70</v>
      </c>
      <c r="B197" s="3"/>
      <c r="C197" s="3">
        <v>400</v>
      </c>
      <c r="D197" s="14"/>
    </row>
    <row r="198" spans="1:6" ht="12" customHeight="1" x14ac:dyDescent="0.25">
      <c r="B198" s="3"/>
      <c r="C198" s="3"/>
      <c r="D198" s="14"/>
    </row>
    <row r="199" spans="1:6" ht="18" customHeight="1" x14ac:dyDescent="0.25">
      <c r="A199" s="13" t="s">
        <v>74</v>
      </c>
      <c r="B199" s="14">
        <f>B208</f>
        <v>-717638</v>
      </c>
      <c r="C199" s="14">
        <f>C238</f>
        <v>2426243</v>
      </c>
      <c r="D199" s="14"/>
    </row>
    <row r="200" spans="1:6" ht="12" customHeight="1" x14ac:dyDescent="0.25">
      <c r="B200" s="14"/>
      <c r="C200" s="14"/>
      <c r="D200" s="14"/>
    </row>
    <row r="201" spans="1:6" ht="15.75" x14ac:dyDescent="0.25">
      <c r="A201" s="2" t="s">
        <v>15</v>
      </c>
      <c r="B201" s="3">
        <f>B212+B234</f>
        <v>-2889367</v>
      </c>
      <c r="C201" s="3">
        <f>+C246+C266</f>
        <v>2761248</v>
      </c>
      <c r="D201" s="14"/>
    </row>
    <row r="202" spans="1:6" ht="12" customHeight="1" x14ac:dyDescent="0.25">
      <c r="A202" s="15"/>
      <c r="B202" s="3"/>
      <c r="C202" s="3"/>
      <c r="D202" s="33"/>
    </row>
    <row r="203" spans="1:6" ht="19.149999999999999" customHeight="1" x14ac:dyDescent="0.25">
      <c r="A203" s="13" t="s">
        <v>75</v>
      </c>
      <c r="B203" s="3">
        <f>B199-B201</f>
        <v>2171729</v>
      </c>
      <c r="C203" s="3">
        <f>C199-C201</f>
        <v>-335005</v>
      </c>
      <c r="D203" s="14"/>
    </row>
    <row r="204" spans="1:6" ht="15.75" x14ac:dyDescent="0.25">
      <c r="A204" s="24"/>
      <c r="B204" s="25" t="s">
        <v>51</v>
      </c>
      <c r="C204" s="34" t="s">
        <v>51</v>
      </c>
      <c r="D204" s="26"/>
    </row>
    <row r="205" spans="1:6" ht="15.75" x14ac:dyDescent="0.25">
      <c r="A205" s="26"/>
      <c r="B205" s="27" t="s">
        <v>52</v>
      </c>
      <c r="C205" s="35" t="s">
        <v>53</v>
      </c>
      <c r="D205" s="26"/>
      <c r="E205" s="3"/>
    </row>
    <row r="206" spans="1:6" x14ac:dyDescent="0.25">
      <c r="A206" s="29"/>
      <c r="B206" s="30" t="s">
        <v>54</v>
      </c>
      <c r="C206" s="36" t="s">
        <v>54</v>
      </c>
      <c r="D206" s="44"/>
      <c r="F206" s="3"/>
    </row>
    <row r="207" spans="1:6" ht="12" customHeight="1" x14ac:dyDescent="0.25">
      <c r="B207" s="14"/>
      <c r="C207" s="14"/>
      <c r="D207" s="14"/>
    </row>
    <row r="208" spans="1:6" ht="16.149999999999999" customHeight="1" x14ac:dyDescent="0.25">
      <c r="A208" s="1" t="s">
        <v>61</v>
      </c>
      <c r="B208" s="14">
        <f>B210+B222+B232</f>
        <v>-717638</v>
      </c>
      <c r="C208" s="14"/>
      <c r="D208" s="14"/>
    </row>
    <row r="209" spans="1:4" ht="13.15" customHeight="1" x14ac:dyDescent="0.25">
      <c r="B209" s="14"/>
      <c r="C209" s="14"/>
      <c r="D209" s="14"/>
    </row>
    <row r="210" spans="1:4" ht="15" customHeight="1" x14ac:dyDescent="0.25">
      <c r="A210" s="2" t="s">
        <v>76</v>
      </c>
      <c r="B210" s="3">
        <f>B212+B214</f>
        <v>-1315342</v>
      </c>
      <c r="C210" s="14"/>
      <c r="D210" s="14"/>
    </row>
    <row r="211" spans="1:4" ht="10.5" customHeight="1" x14ac:dyDescent="0.25">
      <c r="B211" s="3"/>
      <c r="C211" s="14"/>
      <c r="D211" s="14"/>
    </row>
    <row r="212" spans="1:4" ht="15" customHeight="1" x14ac:dyDescent="0.25">
      <c r="A212" s="2" t="s">
        <v>15</v>
      </c>
      <c r="B212" s="3">
        <v>-2886650</v>
      </c>
      <c r="C212" s="14"/>
      <c r="D212" s="14"/>
    </row>
    <row r="213" spans="1:4" ht="13.15" customHeight="1" x14ac:dyDescent="0.25">
      <c r="C213" s="14"/>
      <c r="D213" s="14"/>
    </row>
    <row r="214" spans="1:4" ht="16.149999999999999" customHeight="1" x14ac:dyDescent="0.25">
      <c r="A214" s="2" t="s">
        <v>19</v>
      </c>
      <c r="B214" s="32">
        <f>B216+B218+B220</f>
        <v>1571308</v>
      </c>
      <c r="C214" s="14"/>
      <c r="D214" s="14"/>
    </row>
    <row r="215" spans="1:4" ht="13.15" customHeight="1" x14ac:dyDescent="0.25">
      <c r="C215" s="14"/>
      <c r="D215" s="14"/>
    </row>
    <row r="216" spans="1:4" ht="15" customHeight="1" x14ac:dyDescent="0.25">
      <c r="A216" s="2" t="s">
        <v>77</v>
      </c>
      <c r="B216" s="3">
        <v>1522148</v>
      </c>
      <c r="C216" s="14"/>
      <c r="D216" s="14"/>
    </row>
    <row r="217" spans="1:4" ht="13.15" customHeight="1" x14ac:dyDescent="0.25">
      <c r="B217" s="14"/>
      <c r="C217" s="14"/>
      <c r="D217" s="14"/>
    </row>
    <row r="218" spans="1:4" ht="16.149999999999999" customHeight="1" x14ac:dyDescent="0.25">
      <c r="A218" s="2" t="s">
        <v>78</v>
      </c>
      <c r="B218" s="3">
        <v>520572</v>
      </c>
      <c r="C218" s="14"/>
      <c r="D218" s="14"/>
    </row>
    <row r="219" spans="1:4" ht="13.15" customHeight="1" x14ac:dyDescent="0.25">
      <c r="B219" s="14"/>
      <c r="C219" s="14"/>
      <c r="D219" s="14"/>
    </row>
    <row r="220" spans="1:4" ht="14.45" customHeight="1" x14ac:dyDescent="0.25">
      <c r="A220" s="2" t="s">
        <v>79</v>
      </c>
      <c r="B220" s="32">
        <v>-471412</v>
      </c>
      <c r="C220" s="14"/>
      <c r="D220" s="14"/>
    </row>
    <row r="221" spans="1:4" ht="9" customHeight="1" x14ac:dyDescent="0.25">
      <c r="B221" s="14"/>
      <c r="C221" s="14"/>
      <c r="D221" s="14"/>
    </row>
    <row r="222" spans="1:4" ht="13.15" customHeight="1" x14ac:dyDescent="0.25">
      <c r="A222" s="2" t="s">
        <v>80</v>
      </c>
      <c r="B222" s="32">
        <f>B224</f>
        <v>-8267</v>
      </c>
      <c r="C222" s="3"/>
      <c r="D222" s="14"/>
    </row>
    <row r="223" spans="1:4" ht="9" customHeight="1" x14ac:dyDescent="0.25">
      <c r="B223" s="14"/>
      <c r="C223" s="14"/>
      <c r="D223" s="14"/>
    </row>
    <row r="224" spans="1:4" ht="15" customHeight="1" x14ac:dyDescent="0.25">
      <c r="A224" s="2" t="s">
        <v>19</v>
      </c>
      <c r="B224" s="3">
        <f>B226+B228+B230</f>
        <v>-8267</v>
      </c>
      <c r="C224" s="14"/>
      <c r="D224" s="14"/>
    </row>
    <row r="225" spans="1:4" ht="8.4499999999999993" customHeight="1" x14ac:dyDescent="0.25">
      <c r="B225" s="14"/>
      <c r="C225" s="14"/>
      <c r="D225" s="14"/>
    </row>
    <row r="226" spans="1:4" ht="13.15" customHeight="1" x14ac:dyDescent="0.25">
      <c r="A226" s="2" t="s">
        <v>66</v>
      </c>
      <c r="B226" s="3">
        <v>15206</v>
      </c>
      <c r="C226" s="14"/>
      <c r="D226" s="14"/>
    </row>
    <row r="227" spans="1:4" ht="8.4499999999999993" customHeight="1" x14ac:dyDescent="0.25">
      <c r="B227" s="14"/>
      <c r="C227" s="14"/>
      <c r="D227" s="14"/>
    </row>
    <row r="228" spans="1:4" ht="14.45" customHeight="1" x14ac:dyDescent="0.25">
      <c r="A228" s="2" t="s">
        <v>67</v>
      </c>
      <c r="B228" s="3">
        <v>-23087</v>
      </c>
      <c r="C228" s="14"/>
      <c r="D228" s="14"/>
    </row>
    <row r="229" spans="1:4" ht="9" customHeight="1" x14ac:dyDescent="0.25">
      <c r="B229" s="14"/>
      <c r="C229" s="14"/>
      <c r="D229" s="14"/>
    </row>
    <row r="230" spans="1:4" ht="14.45" customHeight="1" x14ac:dyDescent="0.25">
      <c r="A230" s="2" t="s">
        <v>81</v>
      </c>
      <c r="B230" s="3">
        <v>-386</v>
      </c>
      <c r="C230" s="14"/>
      <c r="D230" s="14"/>
    </row>
    <row r="231" spans="1:4" ht="7.15" customHeight="1" x14ac:dyDescent="0.25">
      <c r="B231" s="14"/>
      <c r="C231" s="14"/>
      <c r="D231" s="14"/>
    </row>
    <row r="232" spans="1:4" ht="16.149999999999999" customHeight="1" x14ac:dyDescent="0.25">
      <c r="A232" s="2" t="s">
        <v>82</v>
      </c>
      <c r="B232" s="3">
        <f>B234+B236</f>
        <v>605971</v>
      </c>
      <c r="C232" s="3"/>
      <c r="D232" s="14"/>
    </row>
    <row r="233" spans="1:4" ht="7.9" customHeight="1" x14ac:dyDescent="0.25">
      <c r="B233" s="3"/>
      <c r="C233" s="3"/>
      <c r="D233" s="14"/>
    </row>
    <row r="234" spans="1:4" ht="16.149999999999999" customHeight="1" x14ac:dyDescent="0.25">
      <c r="A234" s="2" t="s">
        <v>15</v>
      </c>
      <c r="B234" s="3">
        <v>-2717</v>
      </c>
      <c r="C234" s="3"/>
      <c r="D234" s="14"/>
    </row>
    <row r="235" spans="1:4" ht="8.4499999999999993" customHeight="1" x14ac:dyDescent="0.25">
      <c r="B235" s="14"/>
      <c r="C235" s="14"/>
      <c r="D235" s="14"/>
    </row>
    <row r="236" spans="1:4" ht="16.149999999999999" customHeight="1" x14ac:dyDescent="0.25">
      <c r="A236" s="2" t="s">
        <v>19</v>
      </c>
      <c r="B236" s="3">
        <v>608688</v>
      </c>
      <c r="C236" s="3"/>
      <c r="D236" s="14"/>
    </row>
    <row r="237" spans="1:4" ht="7.9" customHeight="1" x14ac:dyDescent="0.25">
      <c r="B237" s="14"/>
      <c r="C237" s="14"/>
      <c r="D237" s="14"/>
    </row>
    <row r="238" spans="1:4" ht="13.9" customHeight="1" x14ac:dyDescent="0.25">
      <c r="A238" s="1" t="s">
        <v>71</v>
      </c>
      <c r="B238" s="14"/>
      <c r="C238" s="31">
        <f>C240+C244+C264+C282+C286</f>
        <v>2426243</v>
      </c>
      <c r="D238" s="14"/>
    </row>
    <row r="239" spans="1:4" ht="9" customHeight="1" x14ac:dyDescent="0.25">
      <c r="B239" s="14"/>
      <c r="C239" s="14"/>
      <c r="D239" s="14"/>
    </row>
    <row r="240" spans="1:4" ht="18" customHeight="1" x14ac:dyDescent="0.25">
      <c r="A240" s="2" t="s">
        <v>83</v>
      </c>
      <c r="B240" s="3"/>
      <c r="C240" s="3">
        <f>C242</f>
        <v>-78488</v>
      </c>
      <c r="D240" s="14"/>
    </row>
    <row r="241" spans="1:4" ht="7.9" customHeight="1" x14ac:dyDescent="0.25">
      <c r="B241" s="14"/>
      <c r="C241" s="14"/>
      <c r="D241" s="14"/>
    </row>
    <row r="242" spans="1:4" ht="11.45" customHeight="1" x14ac:dyDescent="0.25">
      <c r="A242" s="2" t="s">
        <v>78</v>
      </c>
      <c r="B242" s="3"/>
      <c r="C242" s="3">
        <v>-78488</v>
      </c>
      <c r="D242" s="14"/>
    </row>
    <row r="243" spans="1:4" ht="7.9" customHeight="1" x14ac:dyDescent="0.25">
      <c r="B243" s="3"/>
      <c r="C243" s="14"/>
      <c r="D243" s="14"/>
    </row>
    <row r="244" spans="1:4" ht="14.45" customHeight="1" x14ac:dyDescent="0.25">
      <c r="A244" s="2" t="s">
        <v>80</v>
      </c>
      <c r="B244" s="3"/>
      <c r="C244" s="3">
        <f>C250+C256+C258</f>
        <v>2517039</v>
      </c>
      <c r="D244" s="14"/>
    </row>
    <row r="245" spans="1:4" ht="7.9" customHeight="1" x14ac:dyDescent="0.25">
      <c r="B245" s="14"/>
      <c r="C245" s="14"/>
      <c r="D245" s="14"/>
    </row>
    <row r="246" spans="1:4" ht="16.149999999999999" customHeight="1" x14ac:dyDescent="0.25">
      <c r="A246" s="2" t="s">
        <v>15</v>
      </c>
      <c r="B246" s="3"/>
      <c r="C246" s="3">
        <f>C252+C260</f>
        <v>2428557</v>
      </c>
      <c r="D246" s="14"/>
    </row>
    <row r="247" spans="1:4" ht="9.6" customHeight="1" x14ac:dyDescent="0.25">
      <c r="B247" s="14"/>
      <c r="C247" s="14"/>
      <c r="D247" s="14"/>
    </row>
    <row r="248" spans="1:4" ht="15" customHeight="1" x14ac:dyDescent="0.25">
      <c r="A248" s="2" t="s">
        <v>19</v>
      </c>
      <c r="B248" s="3"/>
      <c r="C248" s="3">
        <f>C244-C246</f>
        <v>88482</v>
      </c>
      <c r="D248" s="14"/>
    </row>
    <row r="249" spans="1:4" ht="7.15" customHeight="1" x14ac:dyDescent="0.25">
      <c r="B249" s="14"/>
      <c r="C249" s="14"/>
      <c r="D249" s="14"/>
    </row>
    <row r="250" spans="1:4" ht="14.45" customHeight="1" x14ac:dyDescent="0.25">
      <c r="A250" s="2" t="s">
        <v>77</v>
      </c>
      <c r="B250" s="3"/>
      <c r="C250" s="3">
        <f>C252+C254</f>
        <v>-198665</v>
      </c>
      <c r="D250" s="14"/>
    </row>
    <row r="251" spans="1:4" ht="7.9" customHeight="1" x14ac:dyDescent="0.25">
      <c r="B251" s="14"/>
      <c r="C251" s="14"/>
      <c r="D251" s="14"/>
    </row>
    <row r="252" spans="1:4" ht="18" customHeight="1" x14ac:dyDescent="0.25">
      <c r="A252" s="2" t="s">
        <v>69</v>
      </c>
      <c r="B252" s="3"/>
      <c r="C252" s="3">
        <v>-1583</v>
      </c>
      <c r="D252" s="14"/>
    </row>
    <row r="253" spans="1:4" ht="10.9" customHeight="1" x14ac:dyDescent="0.25">
      <c r="B253" s="14"/>
      <c r="C253" s="14"/>
      <c r="D253" s="14"/>
    </row>
    <row r="254" spans="1:4" ht="14.45" customHeight="1" x14ac:dyDescent="0.25">
      <c r="A254" s="2" t="s">
        <v>70</v>
      </c>
      <c r="B254" s="3"/>
      <c r="C254" s="3">
        <v>-197082</v>
      </c>
      <c r="D254" s="14"/>
    </row>
    <row r="255" spans="1:4" ht="7.15" customHeight="1" x14ac:dyDescent="0.25">
      <c r="B255" s="14"/>
      <c r="C255" s="14"/>
      <c r="D255" s="14"/>
    </row>
    <row r="256" spans="1:4" ht="14.45" customHeight="1" x14ac:dyDescent="0.25">
      <c r="A256" s="2" t="s">
        <v>78</v>
      </c>
      <c r="B256" s="3"/>
      <c r="C256" s="3">
        <v>202442</v>
      </c>
      <c r="D256" s="14"/>
    </row>
    <row r="257" spans="1:4" ht="7.9" customHeight="1" x14ac:dyDescent="0.25">
      <c r="B257" s="14"/>
      <c r="C257" s="14"/>
      <c r="D257" s="14"/>
    </row>
    <row r="258" spans="1:4" ht="14.45" customHeight="1" x14ac:dyDescent="0.25">
      <c r="A258" s="2" t="s">
        <v>64</v>
      </c>
      <c r="B258" s="3"/>
      <c r="C258" s="3">
        <f>C260+C262</f>
        <v>2513262</v>
      </c>
      <c r="D258" s="14"/>
    </row>
    <row r="259" spans="1:4" ht="7.9" customHeight="1" x14ac:dyDescent="0.25">
      <c r="B259" s="14"/>
      <c r="C259" s="14"/>
      <c r="D259" s="14"/>
    </row>
    <row r="260" spans="1:4" ht="14.45" customHeight="1" x14ac:dyDescent="0.25">
      <c r="A260" s="2" t="s">
        <v>69</v>
      </c>
      <c r="B260" s="3"/>
      <c r="C260" s="3">
        <v>2430140</v>
      </c>
      <c r="D260" s="14"/>
    </row>
    <row r="261" spans="1:4" ht="10.9" customHeight="1" x14ac:dyDescent="0.25">
      <c r="B261" s="14"/>
      <c r="C261" s="14"/>
      <c r="D261" s="14"/>
    </row>
    <row r="262" spans="1:4" ht="14.45" customHeight="1" x14ac:dyDescent="0.25">
      <c r="A262" s="2" t="s">
        <v>70</v>
      </c>
      <c r="B262" s="3"/>
      <c r="C262" s="3">
        <v>83122</v>
      </c>
      <c r="D262" s="14"/>
    </row>
    <row r="263" spans="1:4" ht="9" customHeight="1" x14ac:dyDescent="0.25">
      <c r="B263" s="14"/>
      <c r="C263" s="14"/>
      <c r="D263" s="14"/>
    </row>
    <row r="264" spans="1:4" ht="14.45" customHeight="1" x14ac:dyDescent="0.25">
      <c r="A264" s="2" t="s">
        <v>82</v>
      </c>
      <c r="B264" s="3"/>
      <c r="C264" s="3">
        <f>C266+C268</f>
        <v>-12308</v>
      </c>
      <c r="D264" s="14"/>
    </row>
    <row r="265" spans="1:4" ht="7.9" customHeight="1" x14ac:dyDescent="0.25">
      <c r="B265" s="3"/>
      <c r="C265" s="3"/>
      <c r="D265" s="14"/>
    </row>
    <row r="266" spans="1:4" ht="14.45" customHeight="1" x14ac:dyDescent="0.25">
      <c r="A266" s="2" t="s">
        <v>72</v>
      </c>
      <c r="B266" s="3"/>
      <c r="C266" s="3">
        <v>332691</v>
      </c>
      <c r="D266" s="14"/>
    </row>
    <row r="267" spans="1:4" ht="9.75" customHeight="1" x14ac:dyDescent="0.25">
      <c r="B267" s="14"/>
      <c r="C267" s="14"/>
      <c r="D267" s="14"/>
    </row>
    <row r="268" spans="1:4" ht="14.45" customHeight="1" x14ac:dyDescent="0.25">
      <c r="A268" s="2" t="s">
        <v>68</v>
      </c>
      <c r="B268" s="3"/>
      <c r="C268" s="3">
        <v>-344999</v>
      </c>
      <c r="D268" s="14"/>
    </row>
    <row r="269" spans="1:4" ht="10.15" customHeight="1" x14ac:dyDescent="0.25">
      <c r="B269" s="3"/>
      <c r="C269" s="3"/>
      <c r="D269" s="14"/>
    </row>
    <row r="270" spans="1:4" ht="21" customHeight="1" x14ac:dyDescent="0.25">
      <c r="A270" s="13" t="s">
        <v>84</v>
      </c>
      <c r="B270" s="14">
        <v>1379955</v>
      </c>
      <c r="D270" s="14"/>
    </row>
    <row r="271" spans="1:4" ht="21" customHeight="1" x14ac:dyDescent="0.25">
      <c r="A271" s="13"/>
      <c r="B271" s="14"/>
      <c r="D271" s="14"/>
    </row>
    <row r="272" spans="1:4" ht="22.5" customHeight="1" x14ac:dyDescent="0.25">
      <c r="A272" s="24" t="s">
        <v>4</v>
      </c>
      <c r="B272" s="37" t="s">
        <v>5</v>
      </c>
      <c r="C272" s="37" t="s">
        <v>6</v>
      </c>
      <c r="D272" s="38" t="s">
        <v>7</v>
      </c>
    </row>
    <row r="273" spans="1:4" ht="16.149999999999999" customHeight="1" x14ac:dyDescent="0.25">
      <c r="A273" s="39"/>
      <c r="B273" s="40" t="s">
        <v>8</v>
      </c>
      <c r="C273" s="40" t="s">
        <v>9</v>
      </c>
      <c r="D273" s="41" t="s">
        <v>10</v>
      </c>
    </row>
    <row r="274" spans="1:4" ht="24" customHeight="1" x14ac:dyDescent="0.25">
      <c r="B274" s="23"/>
      <c r="C274" s="23"/>
      <c r="D274" s="3"/>
    </row>
    <row r="275" spans="1:4" ht="24" customHeight="1" x14ac:dyDescent="0.25">
      <c r="A275" s="13" t="s">
        <v>85</v>
      </c>
      <c r="B275" s="31"/>
      <c r="C275" s="31">
        <v>316431</v>
      </c>
      <c r="D275" s="14">
        <f>B275-C275</f>
        <v>-316431</v>
      </c>
    </row>
    <row r="276" spans="1:4" ht="15.75" x14ac:dyDescent="0.25">
      <c r="A276" s="13"/>
      <c r="B276" s="13"/>
      <c r="C276" s="14"/>
      <c r="D276" s="14"/>
    </row>
    <row r="277" spans="1:4" ht="15.75" x14ac:dyDescent="0.25">
      <c r="B277" s="13"/>
      <c r="C277" s="13"/>
      <c r="D277" s="13"/>
    </row>
    <row r="278" spans="1:4" x14ac:dyDescent="0.25">
      <c r="A278" s="1"/>
      <c r="C278" s="46"/>
      <c r="D278" s="46"/>
    </row>
    <row r="279" spans="1:4" x14ac:dyDescent="0.25">
      <c r="A279" s="1"/>
      <c r="C279" s="1"/>
      <c r="D279" s="42"/>
    </row>
    <row r="280" spans="1:4" x14ac:dyDescent="0.25">
      <c r="A280" s="1"/>
      <c r="D280" s="43"/>
    </row>
    <row r="281" spans="1:4" x14ac:dyDescent="0.25">
      <c r="A281" s="1"/>
      <c r="B281" s="1"/>
      <c r="C281" s="46"/>
      <c r="D281" s="46"/>
    </row>
    <row r="282" spans="1:4" x14ac:dyDescent="0.25">
      <c r="A282" s="1"/>
      <c r="C282" s="1"/>
    </row>
    <row r="285" spans="1:4" x14ac:dyDescent="0.25">
      <c r="D285" s="1"/>
    </row>
    <row r="290" spans="1:4" x14ac:dyDescent="0.25">
      <c r="A290" s="1"/>
      <c r="C290" s="1"/>
    </row>
    <row r="293" spans="1:4" ht="15.75" x14ac:dyDescent="0.25">
      <c r="A293" s="13"/>
      <c r="B293" s="13"/>
      <c r="C293" s="13"/>
      <c r="D293" s="13"/>
    </row>
    <row r="294" spans="1:4" ht="15.75" x14ac:dyDescent="0.25">
      <c r="A294" s="13"/>
      <c r="B294" s="13"/>
      <c r="C294" s="13"/>
      <c r="D294" s="13"/>
    </row>
    <row r="295" spans="1:4" ht="15.75" x14ac:dyDescent="0.25">
      <c r="D295" s="13"/>
    </row>
    <row r="296" spans="1:4" ht="15.75" x14ac:dyDescent="0.25">
      <c r="D296" s="13"/>
    </row>
    <row r="310" spans="2:4" ht="15.75" x14ac:dyDescent="0.25">
      <c r="B310" s="13"/>
      <c r="C310" s="13"/>
      <c r="D310" s="13"/>
    </row>
    <row r="311" spans="2:4" ht="15.75" x14ac:dyDescent="0.25">
      <c r="B311" s="13"/>
      <c r="C311" s="13"/>
      <c r="D311" s="13"/>
    </row>
    <row r="337" spans="1:3" x14ac:dyDescent="0.25">
      <c r="A337" s="1"/>
      <c r="C337" s="1"/>
    </row>
    <row r="338" spans="1:3" x14ac:dyDescent="0.25">
      <c r="A338" s="1"/>
      <c r="C338" s="1"/>
    </row>
    <row r="339" spans="1:3" x14ac:dyDescent="0.25">
      <c r="A339" s="1"/>
      <c r="C339" s="1"/>
    </row>
    <row r="340" spans="1:3" x14ac:dyDescent="0.25">
      <c r="A340" s="1"/>
      <c r="C340" s="1"/>
    </row>
  </sheetData>
  <mergeCells count="3">
    <mergeCell ref="C6:D6"/>
    <mergeCell ref="C278:D278"/>
    <mergeCell ref="C281:D281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 6 ay 2026 Ps</vt:lpstr>
    </vt:vector>
  </TitlesOfParts>
  <Company>CBAR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Asadali İbrahimzada</dc:creator>
  <cp:lastModifiedBy>Asadali İbrahimzada</cp:lastModifiedBy>
  <cp:lastPrinted>2026-09-04T10:28:13Z</cp:lastPrinted>
  <dcterms:created xsi:type="dcterms:W3CDTF">2026-09-03T12:01:55Z</dcterms:created>
  <dcterms:modified xsi:type="dcterms:W3CDTF">2026-09-09T12:53:37Z</dcterms:modified>
</cp:coreProperties>
</file>