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4.26\Separate 04.26\"/>
    </mc:Choice>
  </mc:AlternateContent>
  <xr:revisionPtr revIDLastSave="0" documentId="8_{5CC39AD0-910B-4302-8333-928D61381B79}" xr6:coauthVersionLast="47" xr6:coauthVersionMax="47" xr10:uidLastSave="{00000000-0000-0000-0000-000000000000}"/>
  <bookViews>
    <workbookView xWindow="28680" yWindow="-120" windowWidth="38640" windowHeight="21120" xr2:uid="{94F53B75-AF45-4E1A-95A2-78ECCE997FEB}"/>
  </bookViews>
  <sheets>
    <sheet name="3.5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>'[2]3.6'!#REF!</definedName>
    <definedName name="_c1_iNdEx_3">'[2]3.6'!#REF!</definedName>
    <definedName name="_c2_iNdEx_4">'[2]3.6'!#REF!</definedName>
    <definedName name="_c3_iNdEx_5">'[2]3.6'!#REF!</definedName>
    <definedName name="_c4_iNdEx_6">'[2]3.6'!#REF!</definedName>
    <definedName name="_c5_iNdEx_7">'[2]3.6'!#REF!</definedName>
    <definedName name="_c6_iNdEx_8">'[2]3.6'!#REF!</definedName>
    <definedName name="_c7_iNdEx_9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>'[2]3.6'!#REF!</definedName>
    <definedName name="_h13_iNdEx_42">'[2]3.6 (2)'!$A$33</definedName>
    <definedName name="_h14_iNdEx_47">'[2]3.6 (2)'!$A$37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>'[2]3.6'!#REF!</definedName>
    <definedName name="_r13_iNdEx_31">'[2]3.6'!#REF!</definedName>
    <definedName name="_r14_iNdEx_32">'[2]3.6'!#REF!</definedName>
    <definedName name="_r15_iNdEx_33">'[2]3.6'!#REF!</definedName>
    <definedName name="_r16_iNdEx_34">'[2]3.6'!#REF!</definedName>
    <definedName name="_r17_iNdEx_35">'[2]3.6'!#REF!</definedName>
    <definedName name="_r18_iNdEx_36">'[2]3.6'!#REF!</definedName>
    <definedName name="_r19_iNdEx_41">'[2]3.6 (2)'!$A$32</definedName>
    <definedName name="_r2_iNdEx_18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>'[2]3.6'!#REF!</definedName>
    <definedName name="_r31_iNdEx_56">'[2]3.6'!#REF!</definedName>
    <definedName name="_r32_iNdEx_57">'[2]3.6'!#REF!</definedName>
    <definedName name="_r33_iNdEx_58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>'[2]3.6'!#REF!</definedName>
    <definedName name="fdfdfdf">'[3]ST-2SD.ST'!$A$23</definedName>
    <definedName name="lerik">'[3]ST-2SD.ST'!$A$42</definedName>
    <definedName name="_xlnm.Print_Area" localSheetId="0">'3.5'!$A$1:$I$300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9" i="1" l="1"/>
  <c r="B299" i="1"/>
  <c r="I299" i="1" s="1"/>
  <c r="H297" i="1"/>
  <c r="E297" i="1"/>
  <c r="B297" i="1"/>
  <c r="I297" i="1" s="1"/>
  <c r="I294" i="1"/>
  <c r="H294" i="1"/>
  <c r="E294" i="1"/>
  <c r="I293" i="1"/>
  <c r="H293" i="1"/>
  <c r="E293" i="1"/>
  <c r="E292" i="1"/>
  <c r="B292" i="1"/>
  <c r="H292" i="1" s="1"/>
  <c r="I288" i="1"/>
  <c r="H288" i="1"/>
  <c r="E288" i="1"/>
  <c r="I287" i="1"/>
  <c r="E279" i="1"/>
  <c r="I270" i="1"/>
  <c r="H270" i="1"/>
  <c r="E270" i="1"/>
  <c r="B270" i="1"/>
  <c r="I262" i="1"/>
  <c r="H262" i="1"/>
  <c r="E262" i="1"/>
  <c r="B262" i="1"/>
  <c r="I261" i="1"/>
  <c r="H261" i="1"/>
  <c r="I260" i="1"/>
  <c r="H260" i="1"/>
  <c r="E260" i="1"/>
  <c r="I259" i="1"/>
  <c r="B259" i="1"/>
  <c r="H259" i="1" s="1"/>
  <c r="B258" i="1"/>
  <c r="I258" i="1" s="1"/>
  <c r="B257" i="1"/>
  <c r="I257" i="1" s="1"/>
  <c r="E255" i="1"/>
  <c r="E246" i="1"/>
  <c r="I245" i="1"/>
  <c r="H245" i="1"/>
  <c r="E245" i="1"/>
  <c r="B245" i="1"/>
  <c r="E244" i="1"/>
  <c r="H242" i="1"/>
  <c r="E242" i="1"/>
  <c r="B242" i="1"/>
  <c r="I242" i="1" s="1"/>
  <c r="E241" i="1"/>
  <c r="B241" i="1"/>
  <c r="I241" i="1" s="1"/>
  <c r="E240" i="1"/>
  <c r="B240" i="1"/>
  <c r="I240" i="1" s="1"/>
  <c r="H239" i="1"/>
  <c r="E239" i="1"/>
  <c r="B239" i="1"/>
  <c r="I239" i="1" s="1"/>
  <c r="E238" i="1"/>
  <c r="E237" i="1"/>
  <c r="E236" i="1"/>
  <c r="E235" i="1"/>
  <c r="E234" i="1"/>
  <c r="E233" i="1"/>
  <c r="E232" i="1"/>
  <c r="E231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6" i="1"/>
  <c r="B216" i="1"/>
  <c r="E215" i="1"/>
  <c r="B215" i="1"/>
  <c r="E214" i="1"/>
  <c r="B214" i="1"/>
  <c r="E213" i="1"/>
  <c r="B213" i="1"/>
  <c r="E212" i="1"/>
  <c r="B212" i="1"/>
  <c r="E211" i="1"/>
  <c r="B211" i="1"/>
  <c r="E210" i="1"/>
  <c r="B210" i="1"/>
  <c r="E209" i="1"/>
  <c r="B209" i="1"/>
  <c r="E208" i="1"/>
  <c r="B208" i="1"/>
  <c r="E207" i="1"/>
  <c r="B207" i="1"/>
  <c r="E206" i="1"/>
  <c r="B206" i="1"/>
  <c r="E205" i="1"/>
  <c r="B205" i="1"/>
  <c r="I190" i="1"/>
  <c r="H190" i="1"/>
  <c r="E190" i="1"/>
  <c r="E189" i="1"/>
  <c r="I178" i="1"/>
  <c r="H178" i="1"/>
  <c r="E178" i="1"/>
  <c r="E177" i="1"/>
  <c r="E168" i="1"/>
  <c r="E167" i="1"/>
  <c r="E165" i="1"/>
  <c r="I155" i="1"/>
  <c r="H155" i="1"/>
  <c r="E155" i="1"/>
  <c r="I154" i="1"/>
  <c r="H154" i="1"/>
  <c r="E154" i="1"/>
  <c r="I153" i="1"/>
  <c r="H153" i="1"/>
  <c r="E153" i="1"/>
  <c r="E151" i="1"/>
  <c r="B151" i="1"/>
  <c r="I151" i="1" s="1"/>
  <c r="E150" i="1"/>
  <c r="B150" i="1"/>
  <c r="H150" i="1" s="1"/>
  <c r="E149" i="1"/>
  <c r="B149" i="1"/>
  <c r="I149" i="1" s="1"/>
  <c r="I148" i="1"/>
  <c r="B148" i="1"/>
  <c r="H148" i="1" s="1"/>
  <c r="B147" i="1"/>
  <c r="H147" i="1" s="1"/>
  <c r="E146" i="1"/>
  <c r="B146" i="1"/>
  <c r="I146" i="1" s="1"/>
  <c r="I145" i="1"/>
  <c r="H145" i="1"/>
  <c r="E145" i="1"/>
  <c r="B145" i="1"/>
  <c r="E144" i="1"/>
  <c r="B144" i="1"/>
  <c r="H144" i="1" s="1"/>
  <c r="E143" i="1"/>
  <c r="B143" i="1"/>
  <c r="I143" i="1" s="1"/>
  <c r="I142" i="1"/>
  <c r="H142" i="1"/>
  <c r="E142" i="1"/>
  <c r="B142" i="1"/>
  <c r="E141" i="1"/>
  <c r="B141" i="1"/>
  <c r="I141" i="1" s="1"/>
  <c r="E140" i="1"/>
  <c r="B140" i="1"/>
  <c r="I140" i="1" s="1"/>
  <c r="I139" i="1"/>
  <c r="H139" i="1"/>
  <c r="E139" i="1"/>
  <c r="B139" i="1"/>
  <c r="E138" i="1"/>
  <c r="B138" i="1"/>
  <c r="H138" i="1" s="1"/>
  <c r="E137" i="1"/>
  <c r="B137" i="1"/>
  <c r="I137" i="1" s="1"/>
  <c r="I136" i="1"/>
  <c r="H136" i="1"/>
  <c r="E136" i="1"/>
  <c r="B136" i="1"/>
  <c r="E135" i="1"/>
  <c r="B135" i="1"/>
  <c r="I135" i="1" s="1"/>
  <c r="E134" i="1"/>
  <c r="B134" i="1"/>
  <c r="I134" i="1" s="1"/>
  <c r="I133" i="1"/>
  <c r="H133" i="1"/>
  <c r="E133" i="1"/>
  <c r="B133" i="1"/>
  <c r="E132" i="1"/>
  <c r="B132" i="1"/>
  <c r="H132" i="1" s="1"/>
  <c r="E131" i="1"/>
  <c r="B131" i="1"/>
  <c r="I131" i="1" s="1"/>
  <c r="I130" i="1"/>
  <c r="H130" i="1"/>
  <c r="E130" i="1"/>
  <c r="B130" i="1"/>
  <c r="E129" i="1"/>
  <c r="B129" i="1"/>
  <c r="I129" i="1" s="1"/>
  <c r="E128" i="1"/>
  <c r="B128" i="1"/>
  <c r="I128" i="1" s="1"/>
  <c r="I127" i="1"/>
  <c r="H127" i="1"/>
  <c r="E127" i="1"/>
  <c r="B127" i="1"/>
  <c r="E126" i="1"/>
  <c r="B126" i="1"/>
  <c r="H126" i="1" s="1"/>
  <c r="E125" i="1"/>
  <c r="B125" i="1"/>
  <c r="I125" i="1" s="1"/>
  <c r="I124" i="1"/>
  <c r="H124" i="1"/>
  <c r="E124" i="1"/>
  <c r="B124" i="1"/>
  <c r="E123" i="1"/>
  <c r="B123" i="1"/>
  <c r="I123" i="1" s="1"/>
  <c r="E122" i="1"/>
  <c r="B122" i="1"/>
  <c r="I122" i="1" s="1"/>
  <c r="I121" i="1"/>
  <c r="H121" i="1"/>
  <c r="E121" i="1"/>
  <c r="B121" i="1"/>
  <c r="E120" i="1"/>
  <c r="B120" i="1"/>
  <c r="I120" i="1" s="1"/>
  <c r="E119" i="1"/>
  <c r="B119" i="1"/>
  <c r="I119" i="1" s="1"/>
  <c r="I118" i="1"/>
  <c r="H118" i="1"/>
  <c r="E118" i="1"/>
  <c r="B118" i="1"/>
  <c r="E117" i="1"/>
  <c r="B117" i="1"/>
  <c r="H117" i="1" s="1"/>
  <c r="E116" i="1"/>
  <c r="B116" i="1"/>
  <c r="I116" i="1" s="1"/>
  <c r="I115" i="1"/>
  <c r="H115" i="1"/>
  <c r="E115" i="1"/>
  <c r="B115" i="1"/>
  <c r="E114" i="1"/>
  <c r="B114" i="1"/>
  <c r="H114" i="1" s="1"/>
  <c r="E113" i="1"/>
  <c r="B113" i="1"/>
  <c r="H113" i="1" s="1"/>
  <c r="I112" i="1"/>
  <c r="H112" i="1"/>
  <c r="E112" i="1"/>
  <c r="I111" i="1"/>
  <c r="H111" i="1"/>
  <c r="E111" i="1"/>
  <c r="I110" i="1"/>
  <c r="H110" i="1"/>
  <c r="E110" i="1"/>
  <c r="E109" i="1"/>
  <c r="B109" i="1"/>
  <c r="I109" i="1" s="1"/>
  <c r="I108" i="1"/>
  <c r="H108" i="1"/>
  <c r="E108" i="1"/>
  <c r="B108" i="1"/>
  <c r="I74" i="1"/>
  <c r="H74" i="1"/>
  <c r="G74" i="1"/>
  <c r="F74" i="1"/>
  <c r="E74" i="1"/>
  <c r="D74" i="1"/>
  <c r="C74" i="1"/>
  <c r="B74" i="1"/>
  <c r="I61" i="1"/>
  <c r="H61" i="1"/>
  <c r="G61" i="1"/>
  <c r="F61" i="1"/>
  <c r="E61" i="1"/>
  <c r="D61" i="1"/>
  <c r="C61" i="1"/>
  <c r="B61" i="1"/>
  <c r="CD60" i="1"/>
  <c r="CD59" i="1"/>
  <c r="CD58" i="1"/>
  <c r="CD57" i="1"/>
  <c r="CD56" i="1"/>
  <c r="CD55" i="1"/>
  <c r="CC53" i="1"/>
  <c r="CD53" i="1" s="1"/>
  <c r="CD52" i="1"/>
  <c r="CD51" i="1"/>
  <c r="CC49" i="1"/>
  <c r="CD49" i="1" s="1"/>
  <c r="CC48" i="1"/>
  <c r="CD48" i="1" s="1"/>
  <c r="I47" i="1"/>
  <c r="H47" i="1"/>
  <c r="G47" i="1"/>
  <c r="F47" i="1"/>
  <c r="E47" i="1"/>
  <c r="D47" i="1"/>
  <c r="C47" i="1"/>
  <c r="B47" i="1"/>
  <c r="CD46" i="1"/>
  <c r="CD44" i="1"/>
  <c r="CD43" i="1"/>
  <c r="CD41" i="1"/>
  <c r="CD40" i="1"/>
  <c r="CD38" i="1"/>
  <c r="CD37" i="1"/>
  <c r="CD35" i="1"/>
  <c r="CD34" i="1"/>
  <c r="I33" i="1"/>
  <c r="H33" i="1"/>
  <c r="G33" i="1"/>
  <c r="F33" i="1"/>
  <c r="E33" i="1"/>
  <c r="D33" i="1"/>
  <c r="C33" i="1"/>
  <c r="B33" i="1"/>
  <c r="CD32" i="1"/>
  <c r="CC32" i="1"/>
  <c r="CD30" i="1"/>
  <c r="CD29" i="1"/>
  <c r="CD25" i="1"/>
  <c r="CD24" i="1"/>
  <c r="CC22" i="1"/>
  <c r="CD22" i="1" s="1"/>
  <c r="CD20" i="1"/>
  <c r="CD19" i="1"/>
  <c r="CC17" i="1"/>
  <c r="CD17" i="1" s="1"/>
  <c r="CD15" i="1"/>
  <c r="CD14" i="1"/>
  <c r="CC12" i="1"/>
  <c r="CD12" i="1" s="1"/>
  <c r="BY8" i="1"/>
  <c r="H109" i="1" l="1"/>
  <c r="H116" i="1"/>
  <c r="H119" i="1"/>
  <c r="H122" i="1"/>
  <c r="H125" i="1"/>
  <c r="H128" i="1"/>
  <c r="H131" i="1"/>
  <c r="H134" i="1"/>
  <c r="H137" i="1"/>
  <c r="H140" i="1"/>
  <c r="H143" i="1"/>
  <c r="H146" i="1"/>
  <c r="H257" i="1"/>
  <c r="I113" i="1"/>
  <c r="H149" i="1"/>
  <c r="H241" i="1"/>
  <c r="CC10" i="1"/>
  <c r="I150" i="1"/>
  <c r="H258" i="1"/>
  <c r="H120" i="1"/>
  <c r="H123" i="1"/>
  <c r="H129" i="1"/>
  <c r="H135" i="1"/>
  <c r="H141" i="1"/>
  <c r="I147" i="1"/>
  <c r="I114" i="1"/>
  <c r="I117" i="1"/>
  <c r="I126" i="1"/>
  <c r="I132" i="1"/>
  <c r="I138" i="1"/>
  <c r="I144" i="1"/>
  <c r="I292" i="1"/>
  <c r="H151" i="1"/>
  <c r="H240" i="1"/>
  <c r="H299" i="1"/>
  <c r="CD10" i="1" l="1"/>
  <c r="CC8" i="1"/>
  <c r="CC62" i="1" l="1"/>
  <c r="CD62" i="1" s="1"/>
  <c r="CD8" i="1"/>
</calcChain>
</file>

<file path=xl/sharedStrings.xml><?xml version="1.0" encoding="utf-8"?>
<sst xmlns="http://schemas.openxmlformats.org/spreadsheetml/2006/main" count="364" uniqueCount="53">
  <si>
    <t xml:space="preserve">Cədvəl 3.5. Qiymətli kağızlar bazarı üzrə əsas göstəricilər </t>
  </si>
  <si>
    <t>Table 3.5. Main indicators of securities market</t>
  </si>
  <si>
    <t>Tarix</t>
  </si>
  <si>
    <t>Nominal üzrə dövriyyədəki həcm, mln. manat</t>
  </si>
  <si>
    <t>Dövretmə müddəti (gün)</t>
  </si>
  <si>
    <t>DQK bazarında payı, %</t>
  </si>
  <si>
    <t>Cəmi</t>
  </si>
  <si>
    <t>Dİ</t>
  </si>
  <si>
    <t>AMB-in notları</t>
  </si>
  <si>
    <t>RIV,2017     QIV,2017</t>
  </si>
  <si>
    <t>2017 ILLIK</t>
  </si>
  <si>
    <t>Date</t>
  </si>
  <si>
    <t>Outstanding, mln. manat</t>
  </si>
  <si>
    <t>Term (days)</t>
  </si>
  <si>
    <t>Share in state securities market, %</t>
  </si>
  <si>
    <t>Total</t>
  </si>
  <si>
    <t>Bonds</t>
  </si>
  <si>
    <t>CBA notes</t>
  </si>
  <si>
    <t>-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</si>
  <si>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</si>
  <si>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</si>
  <si>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</si>
  <si>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</si>
  <si>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</si>
  <si>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</si>
  <si>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</si>
  <si>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</si>
  <si>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</si>
  <si>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</si>
  <si>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</si>
  <si>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</si>
  <si>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</si>
  <si>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</si>
  <si>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</si>
  <si>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</si>
  <si>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</si>
  <si>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</si>
  <si>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</si>
  <si>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</si>
  <si>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</si>
  <si>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</si>
  <si>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</si>
  <si>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 xml:space="preserve">  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</si>
  <si>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</si>
  <si>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</si>
  <si>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</si>
  <si>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</si>
  <si>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</si>
  <si>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</si>
  <si>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</si>
  <si>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</si>
  <si>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</si>
  <si>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r>
      <t xml:space="preserve">Mənbə: Azərbaycan Respublikasının Mərkəzi Bankı 
</t>
    </r>
    <r>
      <rPr>
        <i/>
        <sz val="10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</si>
</sst>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"/>
    <numFmt numFmtId="166" formatCode="0.000000"/>
  </numFmts>
  <fonts count="15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rgb="FF366092"/>
      <name val="Times New Roman"/>
      <family val="1"/>
    </font>
    <font>
      <sz val="12"/>
      <name val="Times New Roman"/>
      <family val="1"/>
    </font>
    <font>
      <sz val="12"/>
      <color rgb="FF366092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204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b/>
      <i/>
      <sz val="10"/>
      <color theme="8" tint="-0.249977111117893"/>
      <name val="Times New Roman"/>
      <family val="1"/>
    </font>
    <font>
      <i/>
      <sz val="10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9" xfId="2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" fontId="2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7" fillId="0" borderId="9" xfId="0" applyNumberFormat="1" applyFont="1" applyBorder="1" applyAlignment="1">
      <alignment horizontal="center" vertical="center"/>
    </xf>
    <xf numFmtId="43" fontId="10" fillId="0" borderId="9" xfId="0" applyNumberFormat="1" applyFont="1" applyBorder="1" applyAlignment="1">
      <alignment horizontal="center" vertical="center"/>
    </xf>
    <xf numFmtId="165" fontId="7" fillId="0" borderId="9" xfId="1" applyNumberFormat="1" applyFont="1" applyFill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/>
    </xf>
  </cellXfs>
  <cellStyles count="3">
    <cellStyle name="Normal" xfId="0" builtinId="0"/>
    <cellStyle name="Normal_New Bulletin 2006" xfId="2" xr:uid="{A56FDB42-0E6D-4B84-AF7C-D0F30733424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34C6-08F0-45A9-99BC-BAD0045713DD}">
  <sheetPr codeName="Sheet29">
    <tabColor rgb="FF92D050"/>
  </sheetPr>
  <dimension ref="A1:CD307"/>
  <sheetViews>
    <sheetView showGridLines="0" tabSelected="1" view="pageBreakPreview" zoomScale="115" zoomScaleSheetLayoutView="115" workbookViewId="0">
      <pane ySplit="60" topLeftCell="A277" activePane="bottomLeft" state="frozen"/>
      <selection activeCell="F35" sqref="F35"/>
      <selection pane="bottomLeft" activeCell="L303" sqref="L303"/>
    </sheetView>
  </sheetViews>
  <sheetFormatPr defaultColWidth="9.109375" defaultRowHeight="13.2" x14ac:dyDescent="0.25"/>
  <cols>
    <col min="1" max="1" width="8.44140625" style="1" customWidth="1"/>
    <col min="2" max="3" width="15.88671875" style="2" customWidth="1"/>
    <col min="4" max="4" width="15.88671875" style="3" customWidth="1"/>
    <col min="5" max="6" width="15.88671875" style="2" customWidth="1"/>
    <col min="7" max="7" width="15.88671875" style="4" customWidth="1"/>
    <col min="8" max="9" width="15.88671875" style="2" customWidth="1"/>
    <col min="10" max="11" width="10" style="2" customWidth="1"/>
    <col min="12" max="16" width="9.109375" style="2" customWidth="1"/>
    <col min="17" max="79" width="9.109375" style="2"/>
    <col min="80" max="80" width="0" style="2" hidden="1" customWidth="1"/>
    <col min="81" max="16384" width="9.109375" style="2"/>
  </cols>
  <sheetData>
    <row r="1" spans="1:82" ht="7.5" customHeight="1" x14ac:dyDescent="0.25"/>
    <row r="2" spans="1:82" s="6" customFormat="1" ht="19.5" customHeigh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</row>
    <row r="3" spans="1:82" s="6" customFormat="1" ht="22.5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</row>
    <row r="4" spans="1:82" s="6" customFormat="1" ht="1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82" s="6" customFormat="1" ht="12" customHeight="1" x14ac:dyDescent="0.25">
      <c r="A5" s="9"/>
      <c r="B5" s="9"/>
      <c r="C5" s="9"/>
      <c r="D5" s="9"/>
      <c r="E5" s="9"/>
      <c r="F5" s="9"/>
      <c r="G5" s="9"/>
      <c r="H5" s="9"/>
      <c r="I5" s="9"/>
    </row>
    <row r="6" spans="1:82" ht="16.5" customHeight="1" x14ac:dyDescent="0.25">
      <c r="A6" s="10" t="s">
        <v>2</v>
      </c>
      <c r="B6" s="11" t="s">
        <v>3</v>
      </c>
      <c r="C6" s="12"/>
      <c r="D6" s="13"/>
      <c r="E6" s="11" t="s">
        <v>4</v>
      </c>
      <c r="F6" s="12"/>
      <c r="G6" s="13"/>
      <c r="H6" s="11" t="s">
        <v>5</v>
      </c>
      <c r="I6" s="13"/>
    </row>
    <row r="7" spans="1:82" ht="15" customHeight="1" x14ac:dyDescent="0.25">
      <c r="A7" s="14"/>
      <c r="B7" s="15" t="s">
        <v>6</v>
      </c>
      <c r="C7" s="15" t="s">
        <v>7</v>
      </c>
      <c r="D7" s="16" t="s">
        <v>8</v>
      </c>
      <c r="E7" s="15" t="s">
        <v>6</v>
      </c>
      <c r="F7" s="15" t="s">
        <v>7</v>
      </c>
      <c r="G7" s="15" t="s">
        <v>8</v>
      </c>
      <c r="H7" s="15" t="s">
        <v>7</v>
      </c>
      <c r="I7" s="15" t="s">
        <v>8</v>
      </c>
      <c r="CC7" s="1" t="s">
        <v>9</v>
      </c>
      <c r="CD7" s="17" t="s">
        <v>10</v>
      </c>
    </row>
    <row r="8" spans="1:82" ht="16.5" customHeight="1" x14ac:dyDescent="0.25">
      <c r="A8" s="18" t="s">
        <v>11</v>
      </c>
      <c r="B8" s="18" t="s">
        <v>12</v>
      </c>
      <c r="C8" s="18"/>
      <c r="D8" s="18"/>
      <c r="E8" s="18" t="s">
        <v>13</v>
      </c>
      <c r="F8" s="18"/>
      <c r="G8" s="18"/>
      <c r="H8" s="18" t="s">
        <v>14</v>
      </c>
      <c r="I8" s="18"/>
      <c r="BY8" s="2">
        <f>BY10+BY22+BY32+BY40</f>
        <v>0</v>
      </c>
      <c r="CC8" s="2">
        <f>CC10+CC22+CC32+CC40</f>
        <v>622</v>
      </c>
      <c r="CD8" s="19">
        <f>BY8+BZ8+CA8+CC8</f>
        <v>622</v>
      </c>
    </row>
    <row r="9" spans="1:82" ht="15" customHeight="1" x14ac:dyDescent="0.25">
      <c r="A9" s="18"/>
      <c r="B9" s="20" t="s">
        <v>15</v>
      </c>
      <c r="C9" s="20" t="s">
        <v>16</v>
      </c>
      <c r="D9" s="21" t="s">
        <v>17</v>
      </c>
      <c r="E9" s="20" t="s">
        <v>15</v>
      </c>
      <c r="F9" s="20" t="s">
        <v>16</v>
      </c>
      <c r="G9" s="20" t="s">
        <v>17</v>
      </c>
      <c r="H9" s="20" t="s">
        <v>16</v>
      </c>
      <c r="I9" s="20" t="s">
        <v>17</v>
      </c>
      <c r="CD9" s="19"/>
    </row>
    <row r="10" spans="1:82" ht="13.8" hidden="1" x14ac:dyDescent="0.25">
      <c r="A10" s="22">
        <v>1996</v>
      </c>
      <c r="B10" s="23">
        <v>3</v>
      </c>
      <c r="C10" s="23">
        <v>3</v>
      </c>
      <c r="D10" s="24" t="s">
        <v>18</v>
      </c>
      <c r="E10" s="25" t="s">
        <v>18</v>
      </c>
      <c r="F10" s="25" t="s">
        <v>18</v>
      </c>
      <c r="G10" s="25" t="s">
        <v>18</v>
      </c>
      <c r="H10" s="26">
        <v>100</v>
      </c>
      <c r="I10" s="27" t="s">
        <v>18</v>
      </c>
      <c r="CC10" s="2">
        <f>CC12+CC17</f>
        <v>1713</v>
      </c>
      <c r="CD10" s="19">
        <f>BY10+BZ10+CA10+CC10</f>
        <v>1713</v>
      </c>
    </row>
    <row r="11" spans="1:82" ht="13.8" hidden="1" x14ac:dyDescent="0.25">
      <c r="A11" s="22">
        <v>1997</v>
      </c>
      <c r="B11" s="23">
        <v>6.3</v>
      </c>
      <c r="C11" s="23">
        <v>6.3</v>
      </c>
      <c r="D11" s="24" t="s">
        <v>18</v>
      </c>
      <c r="E11" s="25" t="s">
        <v>18</v>
      </c>
      <c r="F11" s="25" t="s">
        <v>18</v>
      </c>
      <c r="G11" s="25" t="s">
        <v>18</v>
      </c>
      <c r="H11" s="26">
        <v>100</v>
      </c>
      <c r="I11" s="27" t="s">
        <v>18</v>
      </c>
      <c r="CD11" s="19"/>
    </row>
    <row r="12" spans="1:82" ht="13.8" hidden="1" x14ac:dyDescent="0.25">
      <c r="A12" s="22">
        <v>1998</v>
      </c>
      <c r="B12" s="23">
        <v>7.6</v>
      </c>
      <c r="C12" s="23">
        <v>7.6</v>
      </c>
      <c r="D12" s="24" t="s">
        <v>18</v>
      </c>
      <c r="E12" s="25" t="s">
        <v>18</v>
      </c>
      <c r="F12" s="25" t="s">
        <v>18</v>
      </c>
      <c r="G12" s="25" t="s">
        <v>18</v>
      </c>
      <c r="H12" s="26">
        <v>100</v>
      </c>
      <c r="I12" s="27" t="s">
        <v>18</v>
      </c>
      <c r="CC12" s="2">
        <f>CC14+CC15</f>
        <v>4361</v>
      </c>
      <c r="CD12" s="19">
        <f>BY12+BZ12+CA12+CC12</f>
        <v>4361</v>
      </c>
    </row>
    <row r="13" spans="1:82" ht="13.8" hidden="1" x14ac:dyDescent="0.25">
      <c r="A13" s="22">
        <v>1999</v>
      </c>
      <c r="B13" s="25" t="s">
        <v>18</v>
      </c>
      <c r="C13" s="23" t="s">
        <v>18</v>
      </c>
      <c r="D13" s="24" t="s">
        <v>18</v>
      </c>
      <c r="E13" s="25" t="s">
        <v>18</v>
      </c>
      <c r="F13" s="25" t="s">
        <v>18</v>
      </c>
      <c r="G13" s="25" t="s">
        <v>18</v>
      </c>
      <c r="H13" s="26"/>
      <c r="I13" s="27" t="s">
        <v>18</v>
      </c>
      <c r="CD13" s="19"/>
    </row>
    <row r="14" spans="1:82" ht="13.8" hidden="1" x14ac:dyDescent="0.25">
      <c r="A14" s="22">
        <v>2000</v>
      </c>
      <c r="B14" s="23">
        <v>25.6</v>
      </c>
      <c r="C14" s="23">
        <v>25.6</v>
      </c>
      <c r="D14" s="24" t="s">
        <v>18</v>
      </c>
      <c r="E14" s="25">
        <v>46</v>
      </c>
      <c r="F14" s="25">
        <v>46</v>
      </c>
      <c r="G14" s="25" t="s">
        <v>18</v>
      </c>
      <c r="H14" s="26">
        <v>100</v>
      </c>
      <c r="I14" s="27" t="s">
        <v>18</v>
      </c>
      <c r="CC14" s="2">
        <v>3917</v>
      </c>
      <c r="CD14" s="19">
        <f>BY14+BZ14+CA14+CC14</f>
        <v>3917</v>
      </c>
    </row>
    <row r="15" spans="1:82" ht="13.8" hidden="1" x14ac:dyDescent="0.25">
      <c r="A15" s="22">
        <v>2001</v>
      </c>
      <c r="B15" s="23">
        <v>38.1</v>
      </c>
      <c r="C15" s="23">
        <v>38.1</v>
      </c>
      <c r="D15" s="24" t="s">
        <v>18</v>
      </c>
      <c r="E15" s="25">
        <v>48</v>
      </c>
      <c r="F15" s="25">
        <v>48</v>
      </c>
      <c r="G15" s="25" t="s">
        <v>18</v>
      </c>
      <c r="H15" s="26">
        <v>100</v>
      </c>
      <c r="I15" s="27" t="s">
        <v>18</v>
      </c>
      <c r="CC15" s="2">
        <v>444</v>
      </c>
      <c r="CD15" s="19">
        <f t="shared" ref="CD15:CD56" si="0">BY15+BZ15+CA15+CC15</f>
        <v>444</v>
      </c>
    </row>
    <row r="16" spans="1:82" ht="13.8" hidden="1" x14ac:dyDescent="0.25">
      <c r="A16" s="22">
        <v>2002</v>
      </c>
      <c r="B16" s="23">
        <v>28</v>
      </c>
      <c r="C16" s="23">
        <v>28</v>
      </c>
      <c r="D16" s="24" t="s">
        <v>18</v>
      </c>
      <c r="E16" s="25">
        <v>57</v>
      </c>
      <c r="F16" s="25">
        <v>57</v>
      </c>
      <c r="G16" s="25" t="s">
        <v>18</v>
      </c>
      <c r="H16" s="26">
        <v>100</v>
      </c>
      <c r="I16" s="27" t="s">
        <v>18</v>
      </c>
      <c r="CD16" s="19"/>
    </row>
    <row r="17" spans="1:82" ht="13.8" hidden="1" x14ac:dyDescent="0.25">
      <c r="A17" s="22">
        <v>2003</v>
      </c>
      <c r="B17" s="23">
        <v>13</v>
      </c>
      <c r="C17" s="23">
        <v>13</v>
      </c>
      <c r="D17" s="24" t="s">
        <v>18</v>
      </c>
      <c r="E17" s="25">
        <v>50</v>
      </c>
      <c r="F17" s="25">
        <v>50</v>
      </c>
      <c r="G17" s="25" t="s">
        <v>18</v>
      </c>
      <c r="H17" s="26">
        <v>100</v>
      </c>
      <c r="I17" s="27" t="s">
        <v>18</v>
      </c>
      <c r="CC17" s="2">
        <f>CC19+CC20</f>
        <v>-2648</v>
      </c>
      <c r="CD17" s="19">
        <f t="shared" si="0"/>
        <v>-2648</v>
      </c>
    </row>
    <row r="18" spans="1:82" ht="13.8" hidden="1" x14ac:dyDescent="0.25">
      <c r="A18" s="22">
        <v>2004</v>
      </c>
      <c r="B18" s="23">
        <v>20.2958</v>
      </c>
      <c r="C18" s="23" t="s">
        <v>18</v>
      </c>
      <c r="D18" s="23">
        <v>20.2958</v>
      </c>
      <c r="E18" s="25">
        <v>52</v>
      </c>
      <c r="F18" s="25">
        <v>52</v>
      </c>
      <c r="G18" s="25" t="s">
        <v>18</v>
      </c>
      <c r="H18" s="26" t="s">
        <v>18</v>
      </c>
      <c r="I18" s="27">
        <v>100</v>
      </c>
      <c r="CD18" s="19"/>
    </row>
    <row r="19" spans="1:82" ht="13.8" hidden="1" x14ac:dyDescent="0.25">
      <c r="A19" s="22">
        <v>2005</v>
      </c>
      <c r="B19" s="28">
        <v>39.377200000000002</v>
      </c>
      <c r="C19" s="28">
        <v>15.1</v>
      </c>
      <c r="D19" s="28">
        <v>24.277200000000001</v>
      </c>
      <c r="E19" s="29">
        <v>26.083528345663993</v>
      </c>
      <c r="F19" s="29">
        <v>46</v>
      </c>
      <c r="G19" s="29">
        <v>13.695826222664898</v>
      </c>
      <c r="H19" s="28">
        <v>38.347063783102911</v>
      </c>
      <c r="I19" s="30">
        <v>61.652936216897082</v>
      </c>
      <c r="CC19" s="2">
        <v>-367</v>
      </c>
      <c r="CD19" s="19">
        <f t="shared" si="0"/>
        <v>-367</v>
      </c>
    </row>
    <row r="20" spans="1:82" ht="13.8" hidden="1" x14ac:dyDescent="0.25">
      <c r="A20" s="31" t="s">
        <v>19</v>
      </c>
      <c r="B20" s="28">
        <v>21.1936</v>
      </c>
      <c r="C20" s="28" t="s">
        <v>18</v>
      </c>
      <c r="D20" s="28">
        <v>21.1936</v>
      </c>
      <c r="E20" s="29">
        <v>26.945903255760523</v>
      </c>
      <c r="F20" s="29" t="s">
        <v>18</v>
      </c>
      <c r="G20" s="29">
        <v>26.945903255760523</v>
      </c>
      <c r="H20" s="28" t="s">
        <v>18</v>
      </c>
      <c r="I20" s="30">
        <v>100</v>
      </c>
      <c r="J20" s="2">
        <v>105968000</v>
      </c>
      <c r="CC20" s="2">
        <v>-2281</v>
      </c>
      <c r="CD20" s="19">
        <f t="shared" si="0"/>
        <v>-2281</v>
      </c>
    </row>
    <row r="21" spans="1:82" ht="13.8" hidden="1" x14ac:dyDescent="0.25">
      <c r="A21" s="31" t="s">
        <v>20</v>
      </c>
      <c r="B21" s="28">
        <v>20.020199999999999</v>
      </c>
      <c r="C21" s="28" t="s">
        <v>18</v>
      </c>
      <c r="D21" s="28">
        <v>20.020199999999999</v>
      </c>
      <c r="E21" s="29">
        <v>50.862668704608346</v>
      </c>
      <c r="F21" s="29" t="s">
        <v>18</v>
      </c>
      <c r="G21" s="29">
        <v>50.862668704608346</v>
      </c>
      <c r="H21" s="28" t="s">
        <v>18</v>
      </c>
      <c r="I21" s="30">
        <v>100</v>
      </c>
      <c r="J21" s="2">
        <v>100101000</v>
      </c>
      <c r="CD21" s="19"/>
    </row>
    <row r="22" spans="1:82" ht="13.8" hidden="1" x14ac:dyDescent="0.25">
      <c r="A22" s="31" t="s">
        <v>21</v>
      </c>
      <c r="B22" s="28">
        <v>23.833200000000001</v>
      </c>
      <c r="C22" s="28" t="s">
        <v>18</v>
      </c>
      <c r="D22" s="28">
        <v>23.833200000000001</v>
      </c>
      <c r="E22" s="29">
        <v>41.06294640932412</v>
      </c>
      <c r="F22" s="29" t="s">
        <v>18</v>
      </c>
      <c r="G22" s="29">
        <v>41.06294640932412</v>
      </c>
      <c r="H22" s="28" t="s">
        <v>18</v>
      </c>
      <c r="I22" s="30">
        <v>100</v>
      </c>
      <c r="J22" s="2">
        <v>119166000</v>
      </c>
      <c r="CC22" s="2">
        <f>CC24+CC25</f>
        <v>-797</v>
      </c>
      <c r="CD22" s="19">
        <f t="shared" si="0"/>
        <v>-797</v>
      </c>
    </row>
    <row r="23" spans="1:82" ht="13.8" hidden="1" x14ac:dyDescent="0.25">
      <c r="A23" s="31" t="s">
        <v>22</v>
      </c>
      <c r="B23" s="28">
        <v>20.297599999999999</v>
      </c>
      <c r="C23" s="28" t="s">
        <v>18</v>
      </c>
      <c r="D23" s="28">
        <v>20.297599999999999</v>
      </c>
      <c r="E23" s="29">
        <v>26.862742393189343</v>
      </c>
      <c r="F23" s="29" t="s">
        <v>18</v>
      </c>
      <c r="G23" s="29">
        <v>26.862742393189343</v>
      </c>
      <c r="H23" s="28" t="s">
        <v>18</v>
      </c>
      <c r="I23" s="30">
        <v>100</v>
      </c>
      <c r="J23" s="2">
        <v>101488000</v>
      </c>
      <c r="CD23" s="19"/>
    </row>
    <row r="24" spans="1:82" ht="13.8" hidden="1" x14ac:dyDescent="0.25">
      <c r="A24" s="31" t="s">
        <v>23</v>
      </c>
      <c r="B24" s="28">
        <v>18.457799999999999</v>
      </c>
      <c r="C24" s="28">
        <v>5.6</v>
      </c>
      <c r="D24" s="28">
        <v>12.857799999999999</v>
      </c>
      <c r="E24" s="29">
        <v>40.580137162640142</v>
      </c>
      <c r="F24" s="29">
        <v>81</v>
      </c>
      <c r="G24" s="29">
        <v>22.975941119054529</v>
      </c>
      <c r="H24" s="28">
        <v>30.339477077441519</v>
      </c>
      <c r="I24" s="30">
        <v>69.660522922558485</v>
      </c>
      <c r="J24" s="2">
        <v>64289000</v>
      </c>
      <c r="L24" s="2">
        <v>40.580137162640142</v>
      </c>
      <c r="M24" s="2">
        <v>57.730723231768955</v>
      </c>
      <c r="CC24" s="2">
        <v>-644</v>
      </c>
      <c r="CD24" s="19">
        <f t="shared" si="0"/>
        <v>-644</v>
      </c>
    </row>
    <row r="25" spans="1:82" ht="13.8" hidden="1" x14ac:dyDescent="0.25">
      <c r="A25" s="31" t="s">
        <v>24</v>
      </c>
      <c r="B25" s="28">
        <v>14.7904</v>
      </c>
      <c r="C25" s="28">
        <v>7.6</v>
      </c>
      <c r="D25" s="28">
        <v>7.1904000000000003</v>
      </c>
      <c r="E25" s="29">
        <v>33.981019636073398</v>
      </c>
      <c r="F25" s="29">
        <v>42</v>
      </c>
      <c r="G25" s="29">
        <v>25.505239322621829</v>
      </c>
      <c r="H25" s="28">
        <v>51.384681955863265</v>
      </c>
      <c r="I25" s="30">
        <v>48.615318044136743</v>
      </c>
      <c r="J25" s="2">
        <v>35952000</v>
      </c>
      <c r="L25" s="2">
        <v>33.981019636073398</v>
      </c>
      <c r="M25" s="2">
        <v>50.038346882377866</v>
      </c>
      <c r="CC25" s="2">
        <v>-153</v>
      </c>
      <c r="CD25" s="19">
        <f t="shared" si="0"/>
        <v>-153</v>
      </c>
    </row>
    <row r="26" spans="1:82" ht="13.8" hidden="1" x14ac:dyDescent="0.25">
      <c r="A26" s="31" t="s">
        <v>25</v>
      </c>
      <c r="B26" s="28">
        <v>24.886800000000001</v>
      </c>
      <c r="C26" s="28">
        <v>10.9</v>
      </c>
      <c r="D26" s="28">
        <v>13.986800000000001</v>
      </c>
      <c r="E26" s="29">
        <v>34.279613159357176</v>
      </c>
      <c r="F26" s="29">
        <v>42</v>
      </c>
      <c r="G26" s="29">
        <v>28.26306780495111</v>
      </c>
      <c r="H26" s="28">
        <v>43.798318787469661</v>
      </c>
      <c r="I26" s="30">
        <v>56.201681212530339</v>
      </c>
      <c r="J26" s="2">
        <v>69934000</v>
      </c>
      <c r="L26" s="2">
        <v>34.279613159357176</v>
      </c>
      <c r="M26" s="2">
        <v>50.769216997237038</v>
      </c>
      <c r="CD26" s="19"/>
    </row>
    <row r="27" spans="1:82" ht="13.8" hidden="1" x14ac:dyDescent="0.25">
      <c r="A27" s="31" t="s">
        <v>26</v>
      </c>
      <c r="B27" s="28">
        <v>40.938600000000001</v>
      </c>
      <c r="C27" s="28">
        <v>15.2</v>
      </c>
      <c r="D27" s="28">
        <v>25.738600000000002</v>
      </c>
      <c r="E27" s="29">
        <v>30.144516637181443</v>
      </c>
      <c r="F27" s="29">
        <v>35</v>
      </c>
      <c r="G27" s="29">
        <v>27.277097775439078</v>
      </c>
      <c r="H27" s="28">
        <v>37.128773333724155</v>
      </c>
      <c r="I27" s="30">
        <v>62.871226666275838</v>
      </c>
      <c r="J27" s="2">
        <v>128693000</v>
      </c>
      <c r="L27" s="2">
        <v>30.144516637181443</v>
      </c>
      <c r="M27" s="2">
        <v>53.313369517893001</v>
      </c>
      <c r="CD27" s="19"/>
    </row>
    <row r="28" spans="1:82" ht="13.8" hidden="1" x14ac:dyDescent="0.25">
      <c r="A28" s="31" t="s">
        <v>27</v>
      </c>
      <c r="B28" s="28">
        <v>47.3386</v>
      </c>
      <c r="C28" s="28">
        <v>15.7</v>
      </c>
      <c r="D28" s="28">
        <v>31.6386</v>
      </c>
      <c r="E28" s="29">
        <v>26.278620023367314</v>
      </c>
      <c r="F28" s="29">
        <v>47</v>
      </c>
      <c r="G28" s="29">
        <v>15.996064359300846</v>
      </c>
      <c r="H28" s="28">
        <v>33.165323858331256</v>
      </c>
      <c r="I28" s="30">
        <v>66.834676141668751</v>
      </c>
      <c r="J28" s="2">
        <v>158193000</v>
      </c>
      <c r="L28" s="2">
        <v>26.278620023367314</v>
      </c>
      <c r="M28" s="2">
        <v>55.668126415897419</v>
      </c>
      <c r="CD28" s="19"/>
    </row>
    <row r="29" spans="1:82" ht="13.8" hidden="1" x14ac:dyDescent="0.25">
      <c r="A29" s="31" t="s">
        <v>28</v>
      </c>
      <c r="B29" s="28">
        <v>34.392000000000003</v>
      </c>
      <c r="C29" s="28">
        <v>9.9</v>
      </c>
      <c r="D29" s="28">
        <v>24.492000000000001</v>
      </c>
      <c r="E29" s="29">
        <v>25.97002367405209</v>
      </c>
      <c r="F29" s="29">
        <v>65</v>
      </c>
      <c r="G29" s="29">
        <v>10.193575624612098</v>
      </c>
      <c r="H29" s="28">
        <v>28.785764131193297</v>
      </c>
      <c r="I29" s="30">
        <v>71.214235868806696</v>
      </c>
      <c r="J29" s="2">
        <v>122460000</v>
      </c>
      <c r="L29" s="2">
        <v>25.97002367405209</v>
      </c>
      <c r="M29" s="2">
        <v>59.000876069947289</v>
      </c>
      <c r="CC29" s="2">
        <v>-31</v>
      </c>
      <c r="CD29" s="19">
        <f t="shared" si="0"/>
        <v>-31</v>
      </c>
    </row>
    <row r="30" spans="1:82" ht="13.8" hidden="1" x14ac:dyDescent="0.25">
      <c r="A30" s="31" t="s">
        <v>29</v>
      </c>
      <c r="B30" s="28">
        <v>37.616399999999999</v>
      </c>
      <c r="C30" s="28">
        <v>11.6</v>
      </c>
      <c r="D30" s="28">
        <v>26.016400000000001</v>
      </c>
      <c r="E30" s="29">
        <v>35.839493875991792</v>
      </c>
      <c r="F30" s="29">
        <v>79</v>
      </c>
      <c r="G30" s="29">
        <v>16.595406644918505</v>
      </c>
      <c r="H30" s="28">
        <v>30.837613381397478</v>
      </c>
      <c r="I30" s="30">
        <v>69.16238661860254</v>
      </c>
      <c r="J30" s="2">
        <v>130082000</v>
      </c>
      <c r="L30" s="2">
        <v>35.839493875991792</v>
      </c>
      <c r="M30" s="2">
        <v>57.343941218415956</v>
      </c>
      <c r="CC30" s="2">
        <v>-440</v>
      </c>
      <c r="CD30" s="19">
        <f t="shared" si="0"/>
        <v>-440</v>
      </c>
    </row>
    <row r="31" spans="1:82" ht="13.8" hidden="1" x14ac:dyDescent="0.25">
      <c r="A31" s="31" t="s">
        <v>30</v>
      </c>
      <c r="B31" s="28">
        <v>39.377200000000002</v>
      </c>
      <c r="C31" s="28">
        <v>15.1</v>
      </c>
      <c r="D31" s="28">
        <v>24.277200000000001</v>
      </c>
      <c r="E31" s="29">
        <v>26.083528345663993</v>
      </c>
      <c r="F31" s="29">
        <v>46</v>
      </c>
      <c r="G31" s="29">
        <v>13.695826222664898</v>
      </c>
      <c r="H31" s="28">
        <v>38.347063783102911</v>
      </c>
      <c r="I31" s="30">
        <v>61.652936216897082</v>
      </c>
      <c r="J31" s="2">
        <v>121386000</v>
      </c>
      <c r="M31" s="2">
        <v>52.715818449501434</v>
      </c>
      <c r="CD31" s="19"/>
    </row>
    <row r="32" spans="1:82" ht="13.8" hidden="1" x14ac:dyDescent="0.25">
      <c r="A32" s="31"/>
      <c r="B32" s="28"/>
      <c r="C32" s="28"/>
      <c r="D32" s="28"/>
      <c r="E32" s="29"/>
      <c r="F32" s="29"/>
      <c r="G32" s="29"/>
      <c r="H32" s="28"/>
      <c r="I32" s="30"/>
      <c r="L32" s="2">
        <v>26.083528345663993</v>
      </c>
      <c r="M32" s="2" t="e">
        <v>#DIV/0!</v>
      </c>
      <c r="CC32" s="2">
        <f>CC34+CC35</f>
        <v>-498</v>
      </c>
      <c r="CD32" s="19">
        <f>BY32+BZ32+CA32+CC32</f>
        <v>-498</v>
      </c>
    </row>
    <row r="33" spans="1:82" ht="13.8" hidden="1" x14ac:dyDescent="0.25">
      <c r="A33" s="22">
        <v>2006</v>
      </c>
      <c r="B33" s="28">
        <f>+B45</f>
        <v>176.66</v>
      </c>
      <c r="C33" s="28">
        <f t="shared" ref="C33:I33" si="1">+C45</f>
        <v>63.02</v>
      </c>
      <c r="D33" s="28">
        <f t="shared" si="1"/>
        <v>113.64</v>
      </c>
      <c r="E33" s="29">
        <f t="shared" si="1"/>
        <v>42.678818068606368</v>
      </c>
      <c r="F33" s="29">
        <f t="shared" si="1"/>
        <v>98</v>
      </c>
      <c r="G33" s="29">
        <f t="shared" si="1"/>
        <v>12</v>
      </c>
      <c r="H33" s="28">
        <f t="shared" si="1"/>
        <v>35.673044265821353</v>
      </c>
      <c r="I33" s="30">
        <f t="shared" si="1"/>
        <v>64.326955734178654</v>
      </c>
      <c r="CD33" s="19"/>
    </row>
    <row r="34" spans="1:82" ht="13.8" hidden="1" x14ac:dyDescent="0.25">
      <c r="A34" s="31" t="s">
        <v>19</v>
      </c>
      <c r="B34" s="28">
        <v>45.261600000000001</v>
      </c>
      <c r="C34" s="28">
        <v>18.8</v>
      </c>
      <c r="D34" s="28">
        <v>26.461600000000001</v>
      </c>
      <c r="E34" s="29">
        <v>23.497433807024056</v>
      </c>
      <c r="F34" s="29">
        <v>41</v>
      </c>
      <c r="G34" s="29">
        <v>11.0625</v>
      </c>
      <c r="H34" s="28">
        <v>41.536313342877854</v>
      </c>
      <c r="I34" s="30">
        <v>58.463686657122146</v>
      </c>
      <c r="L34" s="2">
        <v>23.497433807024056</v>
      </c>
      <c r="M34" s="2">
        <v>51.432679836598943</v>
      </c>
      <c r="CC34" s="2">
        <v>-521</v>
      </c>
      <c r="CD34" s="19">
        <f>BY34+BZ34+CA34+CC34</f>
        <v>-521</v>
      </c>
    </row>
    <row r="35" spans="1:82" ht="13.8" hidden="1" x14ac:dyDescent="0.25">
      <c r="A35" s="31" t="s">
        <v>20</v>
      </c>
      <c r="B35" s="28">
        <v>51.3</v>
      </c>
      <c r="C35" s="28">
        <v>15.3</v>
      </c>
      <c r="D35" s="28">
        <v>36</v>
      </c>
      <c r="E35" s="29">
        <v>21.686159844054583</v>
      </c>
      <c r="F35" s="29">
        <v>45</v>
      </c>
      <c r="G35" s="29">
        <v>11.777777777777779</v>
      </c>
      <c r="H35" s="28">
        <v>29.824561403508774</v>
      </c>
      <c r="I35" s="30">
        <v>70.175438596491233</v>
      </c>
      <c r="L35" s="2">
        <v>21.686159844054583</v>
      </c>
      <c r="M35" s="2">
        <v>58.14096645121576</v>
      </c>
      <c r="CC35" s="2">
        <v>23</v>
      </c>
      <c r="CD35" s="19">
        <f>BY35+BZ35+CA35+CC35</f>
        <v>23</v>
      </c>
    </row>
    <row r="36" spans="1:82" ht="13.8" hidden="1" x14ac:dyDescent="0.25">
      <c r="A36" s="31" t="s">
        <v>21</v>
      </c>
      <c r="B36" s="28">
        <v>62.5</v>
      </c>
      <c r="C36" s="28">
        <v>18.5</v>
      </c>
      <c r="D36" s="28">
        <v>44</v>
      </c>
      <c r="E36" s="29">
        <v>29.445256005893722</v>
      </c>
      <c r="F36" s="29">
        <v>63</v>
      </c>
      <c r="G36" s="29">
        <v>15.33701137200813</v>
      </c>
      <c r="H36" s="28">
        <v>29.599999999999998</v>
      </c>
      <c r="I36" s="30">
        <v>70.399999999999991</v>
      </c>
      <c r="L36" s="2">
        <v>29.445256005893722</v>
      </c>
      <c r="M36" s="2">
        <v>58.323199999999993</v>
      </c>
      <c r="CD36" s="19"/>
    </row>
    <row r="37" spans="1:82" ht="13.8" hidden="1" x14ac:dyDescent="0.25">
      <c r="A37" s="31" t="s">
        <v>22</v>
      </c>
      <c r="B37" s="28">
        <v>52.400000000000006</v>
      </c>
      <c r="C37" s="28">
        <v>14.8</v>
      </c>
      <c r="D37" s="28">
        <v>37.6</v>
      </c>
      <c r="E37" s="29">
        <v>33.180630941171628</v>
      </c>
      <c r="F37" s="29">
        <v>83</v>
      </c>
      <c r="G37" s="29">
        <v>13.570879290356203</v>
      </c>
      <c r="H37" s="28">
        <v>28.244274809160302</v>
      </c>
      <c r="I37" s="30">
        <v>71.755725190839698</v>
      </c>
      <c r="L37" s="2">
        <v>33.180630941171628</v>
      </c>
      <c r="M37" s="2">
        <v>59.466231571586739</v>
      </c>
      <c r="CC37" s="2">
        <v>433</v>
      </c>
      <c r="CD37" s="19">
        <f t="shared" si="0"/>
        <v>433</v>
      </c>
    </row>
    <row r="38" spans="1:82" ht="13.8" hidden="1" x14ac:dyDescent="0.25">
      <c r="A38" s="31" t="s">
        <v>23</v>
      </c>
      <c r="B38" s="28">
        <v>67.460000000000008</v>
      </c>
      <c r="C38" s="28">
        <v>16.28</v>
      </c>
      <c r="D38" s="28">
        <v>51.18</v>
      </c>
      <c r="E38" s="29">
        <v>27.503202107322856</v>
      </c>
      <c r="F38" s="29">
        <v>62</v>
      </c>
      <c r="G38" s="29">
        <v>16.530011999999999</v>
      </c>
      <c r="H38" s="28">
        <v>24.13281944856211</v>
      </c>
      <c r="I38" s="30">
        <v>75.867180551437883</v>
      </c>
      <c r="L38" s="2">
        <v>27.503202107322856</v>
      </c>
      <c r="M38" s="2">
        <v>63.382220593613724</v>
      </c>
      <c r="CC38" s="2">
        <v>-931</v>
      </c>
      <c r="CD38" s="19">
        <f t="shared" si="0"/>
        <v>-931</v>
      </c>
    </row>
    <row r="39" spans="1:82" ht="13.8" hidden="1" x14ac:dyDescent="0.25">
      <c r="A39" s="31" t="s">
        <v>24</v>
      </c>
      <c r="B39" s="28">
        <v>75.16</v>
      </c>
      <c r="C39" s="28">
        <v>23.03</v>
      </c>
      <c r="D39" s="28">
        <v>52.13</v>
      </c>
      <c r="E39" s="29">
        <v>49.54429047486547</v>
      </c>
      <c r="F39" s="29">
        <v>126.85402397260276</v>
      </c>
      <c r="G39" s="29">
        <v>15.390383656279438</v>
      </c>
      <c r="H39" s="28">
        <v>30.641298563065462</v>
      </c>
      <c r="I39" s="30">
        <v>69.358701436934538</v>
      </c>
      <c r="L39" s="2">
        <v>49.54429047486547</v>
      </c>
      <c r="CD39" s="19"/>
    </row>
    <row r="40" spans="1:82" ht="13.8" hidden="1" x14ac:dyDescent="0.25">
      <c r="A40" s="31" t="s">
        <v>25</v>
      </c>
      <c r="B40" s="28">
        <v>86.54</v>
      </c>
      <c r="C40" s="28">
        <v>26.73</v>
      </c>
      <c r="D40" s="28">
        <v>59.81</v>
      </c>
      <c r="E40" s="29">
        <v>43.008437716662812</v>
      </c>
      <c r="F40" s="29">
        <v>118.77403666292557</v>
      </c>
      <c r="G40" s="29">
        <v>9.147637518809562</v>
      </c>
      <c r="H40" s="28">
        <v>30.887450889761958</v>
      </c>
      <c r="I40" s="30">
        <v>69.112549110238035</v>
      </c>
      <c r="L40" s="2">
        <v>43.008437716662812</v>
      </c>
      <c r="CC40" s="2">
        <v>204</v>
      </c>
      <c r="CD40" s="19">
        <f t="shared" si="0"/>
        <v>204</v>
      </c>
    </row>
    <row r="41" spans="1:82" ht="13.8" hidden="1" x14ac:dyDescent="0.25">
      <c r="A41" s="31" t="s">
        <v>26</v>
      </c>
      <c r="B41" s="28">
        <v>114.2466</v>
      </c>
      <c r="C41" s="28">
        <v>30.09</v>
      </c>
      <c r="D41" s="28">
        <v>84.156599999999997</v>
      </c>
      <c r="E41" s="29">
        <v>37.806833638812883</v>
      </c>
      <c r="F41" s="29">
        <v>96</v>
      </c>
      <c r="G41" s="29">
        <v>17</v>
      </c>
      <c r="H41" s="28">
        <v>26.337764099763145</v>
      </c>
      <c r="I41" s="30">
        <v>73.662235900236851</v>
      </c>
      <c r="L41" s="2">
        <v>37.806833638812883</v>
      </c>
      <c r="CC41" s="2">
        <v>200</v>
      </c>
      <c r="CD41" s="19">
        <f t="shared" si="0"/>
        <v>200</v>
      </c>
    </row>
    <row r="42" spans="1:82" ht="13.8" hidden="1" x14ac:dyDescent="0.25">
      <c r="A42" s="31" t="s">
        <v>27</v>
      </c>
      <c r="B42" s="28">
        <v>104.042</v>
      </c>
      <c r="C42" s="28">
        <v>31.14</v>
      </c>
      <c r="D42" s="28">
        <v>72.902000000000001</v>
      </c>
      <c r="E42" s="29">
        <v>39.535802848849499</v>
      </c>
      <c r="F42" s="29">
        <v>104</v>
      </c>
      <c r="G42" s="29">
        <v>12</v>
      </c>
      <c r="H42" s="28">
        <v>29.930220487879893</v>
      </c>
      <c r="I42" s="30">
        <v>70.069779512120107</v>
      </c>
      <c r="L42" s="2">
        <v>39.535802848849499</v>
      </c>
      <c r="CD42" s="19"/>
    </row>
    <row r="43" spans="1:82" ht="13.8" hidden="1" x14ac:dyDescent="0.25">
      <c r="A43" s="31" t="s">
        <v>28</v>
      </c>
      <c r="B43" s="28">
        <v>104.31</v>
      </c>
      <c r="C43" s="28">
        <v>32.270000000000003</v>
      </c>
      <c r="D43" s="28">
        <v>72.040000000000006</v>
      </c>
      <c r="E43" s="29">
        <v>48.649026938932039</v>
      </c>
      <c r="F43" s="29">
        <v>126</v>
      </c>
      <c r="G43" s="29">
        <v>14</v>
      </c>
      <c r="H43" s="28">
        <v>30.93663119547503</v>
      </c>
      <c r="I43" s="30">
        <v>69.063368804524984</v>
      </c>
      <c r="L43" s="2">
        <v>48.649026938932039</v>
      </c>
      <c r="CC43" s="2">
        <v>295</v>
      </c>
      <c r="CD43" s="19">
        <f t="shared" si="0"/>
        <v>295</v>
      </c>
    </row>
    <row r="44" spans="1:82" ht="13.8" hidden="1" x14ac:dyDescent="0.25">
      <c r="A44" s="31" t="s">
        <v>29</v>
      </c>
      <c r="B44" s="28">
        <v>134.69999999999999</v>
      </c>
      <c r="C44" s="28">
        <v>59.2</v>
      </c>
      <c r="D44" s="28">
        <v>75.5</v>
      </c>
      <c r="E44" s="29">
        <v>59.510022271714924</v>
      </c>
      <c r="F44" s="29">
        <v>115</v>
      </c>
      <c r="G44" s="29">
        <v>16</v>
      </c>
      <c r="H44" s="28">
        <v>43.949517446176692</v>
      </c>
      <c r="I44" s="30">
        <v>56.050482553823308</v>
      </c>
      <c r="L44" s="2">
        <v>59.510022271714924</v>
      </c>
      <c r="CC44" s="2">
        <v>-95</v>
      </c>
      <c r="CD44" s="19">
        <f t="shared" si="0"/>
        <v>-95</v>
      </c>
    </row>
    <row r="45" spans="1:82" ht="13.8" hidden="1" x14ac:dyDescent="0.25">
      <c r="A45" s="31" t="s">
        <v>30</v>
      </c>
      <c r="B45" s="28">
        <v>176.66</v>
      </c>
      <c r="C45" s="28">
        <v>63.02</v>
      </c>
      <c r="D45" s="28">
        <v>113.64</v>
      </c>
      <c r="E45" s="29">
        <v>42.678818068606368</v>
      </c>
      <c r="F45" s="29">
        <v>98</v>
      </c>
      <c r="G45" s="29">
        <v>12</v>
      </c>
      <c r="H45" s="28">
        <v>35.673044265821353</v>
      </c>
      <c r="I45" s="30">
        <v>64.326955734178654</v>
      </c>
      <c r="L45" s="2">
        <v>42.678818068606368</v>
      </c>
      <c r="CD45" s="19"/>
    </row>
    <row r="46" spans="1:82" ht="13.8" hidden="1" x14ac:dyDescent="0.25">
      <c r="A46" s="31"/>
      <c r="B46" s="28"/>
      <c r="C46" s="28"/>
      <c r="D46" s="28"/>
      <c r="E46" s="29"/>
      <c r="F46" s="29"/>
      <c r="G46" s="29"/>
      <c r="H46" s="28"/>
      <c r="I46" s="30"/>
      <c r="CC46" s="2">
        <v>0</v>
      </c>
      <c r="CD46" s="19">
        <f t="shared" si="0"/>
        <v>0</v>
      </c>
    </row>
    <row r="47" spans="1:82" ht="13.8" hidden="1" x14ac:dyDescent="0.25">
      <c r="A47" s="32" t="s">
        <v>31</v>
      </c>
      <c r="B47" s="28">
        <f>+B59</f>
        <v>406.69</v>
      </c>
      <c r="C47" s="28">
        <f t="shared" ref="C47:I47" si="2">+C59</f>
        <v>153.53</v>
      </c>
      <c r="D47" s="28">
        <f t="shared" si="2"/>
        <v>253.16</v>
      </c>
      <c r="E47" s="29">
        <f t="shared" si="2"/>
        <v>63.392517642430363</v>
      </c>
      <c r="F47" s="29">
        <f t="shared" si="2"/>
        <v>148.30000000000001</v>
      </c>
      <c r="G47" s="29">
        <f t="shared" si="2"/>
        <v>11.9</v>
      </c>
      <c r="H47" s="28">
        <f t="shared" si="2"/>
        <v>37.751112641077974</v>
      </c>
      <c r="I47" s="30">
        <f t="shared" si="2"/>
        <v>62.248887358922033</v>
      </c>
      <c r="CD47" s="19"/>
    </row>
    <row r="48" spans="1:82" ht="13.8" hidden="1" x14ac:dyDescent="0.25">
      <c r="A48" s="32" t="s">
        <v>19</v>
      </c>
      <c r="B48" s="28">
        <v>150.6574</v>
      </c>
      <c r="C48" s="28">
        <v>43.72</v>
      </c>
      <c r="D48" s="28">
        <v>106.9374</v>
      </c>
      <c r="E48" s="29">
        <v>31.152859401529557</v>
      </c>
      <c r="F48" s="29">
        <v>78</v>
      </c>
      <c r="G48" s="29">
        <v>12</v>
      </c>
      <c r="H48" s="28">
        <v>29.01948394171146</v>
      </c>
      <c r="I48" s="30">
        <v>70.980516058288543</v>
      </c>
      <c r="L48" s="2">
        <v>31.152859401529557</v>
      </c>
      <c r="CC48" s="2">
        <f>CC49-CC53</f>
        <v>481</v>
      </c>
      <c r="CD48" s="19">
        <f t="shared" si="0"/>
        <v>481</v>
      </c>
    </row>
    <row r="49" spans="1:82" ht="13.8" hidden="1" x14ac:dyDescent="0.25">
      <c r="A49" s="32" t="s">
        <v>20</v>
      </c>
      <c r="B49" s="28">
        <v>148.35</v>
      </c>
      <c r="C49" s="28">
        <v>60.16</v>
      </c>
      <c r="D49" s="28">
        <v>88.19</v>
      </c>
      <c r="E49" s="29">
        <v>44.575867880013483</v>
      </c>
      <c r="F49" s="29">
        <v>85</v>
      </c>
      <c r="G49" s="29">
        <v>17</v>
      </c>
      <c r="H49" s="28">
        <v>40.552746882372766</v>
      </c>
      <c r="I49" s="30">
        <v>59.447253117627227</v>
      </c>
      <c r="L49" s="2">
        <v>44.575867880013483</v>
      </c>
      <c r="CC49" s="2">
        <f>CC51+CC52</f>
        <v>965</v>
      </c>
      <c r="CD49" s="19">
        <f t="shared" si="0"/>
        <v>965</v>
      </c>
    </row>
    <row r="50" spans="1:82" ht="13.8" hidden="1" x14ac:dyDescent="0.25">
      <c r="A50" s="32" t="s">
        <v>21</v>
      </c>
      <c r="B50" s="28">
        <v>138.91</v>
      </c>
      <c r="C50" s="28">
        <v>53.44</v>
      </c>
      <c r="D50" s="28">
        <v>85.47</v>
      </c>
      <c r="E50" s="29">
        <v>31.543733352530413</v>
      </c>
      <c r="F50" s="29">
        <v>66</v>
      </c>
      <c r="G50" s="29">
        <v>10</v>
      </c>
      <c r="H50" s="28">
        <v>38.470952415232887</v>
      </c>
      <c r="I50" s="30">
        <v>61.529047584767113</v>
      </c>
      <c r="L50" s="2">
        <v>31.543733352530413</v>
      </c>
      <c r="CD50" s="19"/>
    </row>
    <row r="51" spans="1:82" ht="13.8" hidden="1" x14ac:dyDescent="0.25">
      <c r="A51" s="32" t="s">
        <v>22</v>
      </c>
      <c r="B51" s="28">
        <v>153.14060000000001</v>
      </c>
      <c r="C51" s="28">
        <v>49.85</v>
      </c>
      <c r="D51" s="28">
        <v>103.2906</v>
      </c>
      <c r="E51" s="29">
        <v>26.571750012733396</v>
      </c>
      <c r="F51" s="29">
        <v>54.9</v>
      </c>
      <c r="G51" s="29">
        <v>12.9</v>
      </c>
      <c r="H51" s="28">
        <v>32.551785744603322</v>
      </c>
      <c r="I51" s="30">
        <v>67.448214255396664</v>
      </c>
      <c r="L51" s="2">
        <v>26.571750012733396</v>
      </c>
      <c r="CC51" s="2">
        <v>954</v>
      </c>
      <c r="CD51" s="19">
        <f t="shared" si="0"/>
        <v>954</v>
      </c>
    </row>
    <row r="52" spans="1:82" ht="13.8" hidden="1" x14ac:dyDescent="0.25">
      <c r="A52" s="32" t="s">
        <v>23</v>
      </c>
      <c r="B52" s="28">
        <v>203.43</v>
      </c>
      <c r="C52" s="28">
        <v>49.15</v>
      </c>
      <c r="D52" s="28">
        <v>154.28</v>
      </c>
      <c r="E52" s="29">
        <v>31.737993412967604</v>
      </c>
      <c r="F52" s="29">
        <v>78</v>
      </c>
      <c r="G52" s="29">
        <v>17</v>
      </c>
      <c r="H52" s="28">
        <v>24.160644939291156</v>
      </c>
      <c r="I52" s="30">
        <v>75.83935506070884</v>
      </c>
      <c r="L52" s="2">
        <v>31.737993412967604</v>
      </c>
      <c r="CC52" s="2">
        <v>11</v>
      </c>
      <c r="CD52" s="19">
        <f t="shared" si="0"/>
        <v>11</v>
      </c>
    </row>
    <row r="53" spans="1:82" ht="13.8" hidden="1" x14ac:dyDescent="0.25">
      <c r="A53" s="32" t="s">
        <v>24</v>
      </c>
      <c r="B53" s="28">
        <v>197.18</v>
      </c>
      <c r="C53" s="28">
        <v>71.44</v>
      </c>
      <c r="D53" s="28">
        <v>125.74</v>
      </c>
      <c r="E53" s="29">
        <v>60.394340196774515</v>
      </c>
      <c r="F53" s="29">
        <v>141.69999999999999</v>
      </c>
      <c r="G53" s="29">
        <v>14.2</v>
      </c>
      <c r="H53" s="28">
        <v>36.230855056293734</v>
      </c>
      <c r="I53" s="30">
        <v>63.769144943706259</v>
      </c>
      <c r="L53" s="2">
        <v>60.394340196774515</v>
      </c>
      <c r="CC53" s="2">
        <f>CC55+CC56+CC57+CC58</f>
        <v>484</v>
      </c>
      <c r="CD53" s="19">
        <f t="shared" si="0"/>
        <v>484</v>
      </c>
    </row>
    <row r="54" spans="1:82" ht="13.8" hidden="1" x14ac:dyDescent="0.25">
      <c r="A54" s="32" t="s">
        <v>25</v>
      </c>
      <c r="B54" s="28">
        <v>279.62</v>
      </c>
      <c r="C54" s="28">
        <v>99.15</v>
      </c>
      <c r="D54" s="28">
        <v>180.47</v>
      </c>
      <c r="E54" s="29">
        <v>69.854516844288682</v>
      </c>
      <c r="F54" s="29">
        <v>178.8</v>
      </c>
      <c r="G54" s="29">
        <v>10</v>
      </c>
      <c r="H54" s="28">
        <v>35.458836993062015</v>
      </c>
      <c r="I54" s="30">
        <v>64.541163006937978</v>
      </c>
      <c r="L54" s="2">
        <v>69.854516844288682</v>
      </c>
      <c r="CD54" s="19"/>
    </row>
    <row r="55" spans="1:82" ht="13.8" hidden="1" x14ac:dyDescent="0.25">
      <c r="A55" s="32" t="s">
        <v>26</v>
      </c>
      <c r="B55" s="28">
        <v>274.07</v>
      </c>
      <c r="C55" s="28">
        <v>111.97</v>
      </c>
      <c r="D55" s="28">
        <v>162.1</v>
      </c>
      <c r="E55" s="29">
        <v>91.365654759732919</v>
      </c>
      <c r="F55" s="29">
        <v>202.5</v>
      </c>
      <c r="G55" s="29">
        <v>14.6</v>
      </c>
      <c r="H55" s="28">
        <v>40.854526215930235</v>
      </c>
      <c r="I55" s="30">
        <v>59.145473784069758</v>
      </c>
      <c r="L55" s="33">
        <v>91.365654759732919</v>
      </c>
      <c r="CC55" s="2">
        <v>1214</v>
      </c>
      <c r="CD55" s="19">
        <f t="shared" si="0"/>
        <v>1214</v>
      </c>
    </row>
    <row r="56" spans="1:82" ht="13.8" hidden="1" x14ac:dyDescent="0.25">
      <c r="A56" s="32" t="s">
        <v>27</v>
      </c>
      <c r="B56" s="28">
        <v>291.32</v>
      </c>
      <c r="C56" s="28">
        <v>114.98</v>
      </c>
      <c r="D56" s="28">
        <v>176.34</v>
      </c>
      <c r="E56" s="29">
        <v>87.309178909789921</v>
      </c>
      <c r="F56" s="29">
        <v>197.9</v>
      </c>
      <c r="G56" s="29">
        <v>15.2</v>
      </c>
      <c r="H56" s="28">
        <v>39.46862556638748</v>
      </c>
      <c r="I56" s="30">
        <v>60.531374433612527</v>
      </c>
      <c r="L56" s="33">
        <v>87.309178909789921</v>
      </c>
      <c r="CC56" s="2">
        <v>-745</v>
      </c>
      <c r="CD56" s="19">
        <f t="shared" si="0"/>
        <v>-745</v>
      </c>
    </row>
    <row r="57" spans="1:82" ht="13.8" hidden="1" x14ac:dyDescent="0.25">
      <c r="A57" s="32" t="s">
        <v>28</v>
      </c>
      <c r="B57" s="28">
        <v>320.9828</v>
      </c>
      <c r="C57" s="28">
        <v>133.28</v>
      </c>
      <c r="D57" s="28">
        <v>187.7028</v>
      </c>
      <c r="E57" s="29">
        <v>81.660525984569901</v>
      </c>
      <c r="F57" s="29">
        <v>175.4</v>
      </c>
      <c r="G57" s="29">
        <v>15.1</v>
      </c>
      <c r="H57" s="28">
        <v>41.52247410141603</v>
      </c>
      <c r="I57" s="30">
        <v>58.47752589858397</v>
      </c>
      <c r="L57" s="33">
        <v>81.660525984569901</v>
      </c>
      <c r="CC57" s="2">
        <v>0</v>
      </c>
      <c r="CD57" s="19">
        <f>BY57+BZ57+CA57+CC57</f>
        <v>0</v>
      </c>
    </row>
    <row r="58" spans="1:82" ht="13.8" hidden="1" x14ac:dyDescent="0.25">
      <c r="A58" s="32" t="s">
        <v>29</v>
      </c>
      <c r="B58" s="28">
        <v>307.82</v>
      </c>
      <c r="C58" s="28">
        <v>141.9</v>
      </c>
      <c r="D58" s="28">
        <v>165.92</v>
      </c>
      <c r="E58" s="29">
        <v>78.159684231044125</v>
      </c>
      <c r="F58" s="29">
        <v>154.69999999999999</v>
      </c>
      <c r="G58" s="29">
        <v>12.7</v>
      </c>
      <c r="H58" s="28">
        <v>46.098369176791635</v>
      </c>
      <c r="I58" s="30">
        <v>53.901630823208372</v>
      </c>
      <c r="L58" s="33">
        <v>78.159684231044125</v>
      </c>
      <c r="CC58" s="2">
        <v>15</v>
      </c>
      <c r="CD58" s="19">
        <f>BY58+BZ58+CA58+CC58</f>
        <v>15</v>
      </c>
    </row>
    <row r="59" spans="1:82" ht="13.8" hidden="1" x14ac:dyDescent="0.25">
      <c r="A59" s="32" t="s">
        <v>30</v>
      </c>
      <c r="B59" s="28">
        <v>406.69</v>
      </c>
      <c r="C59" s="28">
        <v>153.53</v>
      </c>
      <c r="D59" s="28">
        <v>253.16</v>
      </c>
      <c r="E59" s="29">
        <v>63.392517642430363</v>
      </c>
      <c r="F59" s="29">
        <v>148.30000000000001</v>
      </c>
      <c r="G59" s="29">
        <v>11.9</v>
      </c>
      <c r="H59" s="28">
        <v>37.751112641077974</v>
      </c>
      <c r="I59" s="30">
        <v>62.248887358922033</v>
      </c>
      <c r="L59" s="33">
        <v>63.392517642430363</v>
      </c>
      <c r="CC59" s="2">
        <v>-372</v>
      </c>
      <c r="CD59" s="19">
        <f>BY59+BZ59+CA59+CC59</f>
        <v>-372</v>
      </c>
    </row>
    <row r="60" spans="1:82" ht="13.8" hidden="1" x14ac:dyDescent="0.25">
      <c r="A60" s="32"/>
      <c r="B60" s="28"/>
      <c r="C60" s="28"/>
      <c r="D60" s="28"/>
      <c r="E60" s="29"/>
      <c r="F60" s="29"/>
      <c r="G60" s="29"/>
      <c r="H60" s="28"/>
      <c r="I60" s="30"/>
      <c r="L60" s="33"/>
      <c r="CC60" s="2">
        <v>-231</v>
      </c>
      <c r="CD60" s="19">
        <f>BY60+BZ60+CA60+CC60</f>
        <v>-231</v>
      </c>
    </row>
    <row r="61" spans="1:82" ht="13.8" x14ac:dyDescent="0.25">
      <c r="A61" s="34" t="s">
        <v>32</v>
      </c>
      <c r="B61" s="35">
        <f>+B73</f>
        <v>410.65499999999997</v>
      </c>
      <c r="C61" s="35">
        <f t="shared" ref="C61:I61" si="3">+C73</f>
        <v>230.64500000000001</v>
      </c>
      <c r="D61" s="35">
        <f t="shared" si="3"/>
        <v>180.01</v>
      </c>
      <c r="E61" s="36">
        <f t="shared" si="3"/>
        <v>40.141455723173962</v>
      </c>
      <c r="F61" s="36">
        <f t="shared" si="3"/>
        <v>60.7</v>
      </c>
      <c r="G61" s="36">
        <f t="shared" si="3"/>
        <v>13.8</v>
      </c>
      <c r="H61" s="35">
        <f t="shared" si="3"/>
        <v>56.165150795680077</v>
      </c>
      <c r="I61" s="35">
        <f t="shared" si="3"/>
        <v>43.83484920431993</v>
      </c>
      <c r="L61" s="33"/>
      <c r="CD61" s="19"/>
    </row>
    <row r="62" spans="1:82" ht="13.8" hidden="1" x14ac:dyDescent="0.25">
      <c r="A62" s="34" t="s">
        <v>19</v>
      </c>
      <c r="B62" s="35">
        <v>353.16999999999996</v>
      </c>
      <c r="C62" s="35">
        <v>140.41999999999999</v>
      </c>
      <c r="D62" s="35">
        <v>212.75</v>
      </c>
      <c r="E62" s="36">
        <v>83.052093892459723</v>
      </c>
      <c r="F62" s="36">
        <v>188.4</v>
      </c>
      <c r="G62" s="36">
        <v>13.52</v>
      </c>
      <c r="H62" s="35">
        <v>39.759889005294902</v>
      </c>
      <c r="I62" s="35">
        <v>60.240110994705113</v>
      </c>
      <c r="L62" s="33">
        <v>83.052093892459723</v>
      </c>
      <c r="CC62" s="2">
        <f>CC8+CC46-CC48+CC59-CC60</f>
        <v>0</v>
      </c>
      <c r="CD62" s="19">
        <f>BY62+BZ62+CA62+CC62</f>
        <v>0</v>
      </c>
    </row>
    <row r="63" spans="1:82" ht="13.8" hidden="1" x14ac:dyDescent="0.25">
      <c r="A63" s="34" t="s">
        <v>20</v>
      </c>
      <c r="B63" s="35">
        <v>302.24</v>
      </c>
      <c r="C63" s="35">
        <v>151.57</v>
      </c>
      <c r="D63" s="35">
        <v>150.66999999999999</v>
      </c>
      <c r="E63" s="36">
        <v>93.874010389094764</v>
      </c>
      <c r="F63" s="36">
        <v>173.9</v>
      </c>
      <c r="G63" s="36">
        <v>13.37</v>
      </c>
      <c r="H63" s="35">
        <v>50.148888300688185</v>
      </c>
      <c r="I63" s="35">
        <v>49.851111699311801</v>
      </c>
      <c r="L63" s="33">
        <v>93.874010389094764</v>
      </c>
    </row>
    <row r="64" spans="1:82" ht="13.8" hidden="1" x14ac:dyDescent="0.25">
      <c r="A64" s="34" t="s">
        <v>21</v>
      </c>
      <c r="B64" s="35">
        <v>339.54999999999995</v>
      </c>
      <c r="C64" s="35">
        <v>171.41</v>
      </c>
      <c r="D64" s="35">
        <v>168.14</v>
      </c>
      <c r="E64" s="36">
        <v>87.23383595935799</v>
      </c>
      <c r="F64" s="36">
        <v>162.69999999999999</v>
      </c>
      <c r="G64" s="36">
        <v>10.3</v>
      </c>
      <c r="H64" s="35">
        <v>50.481519658371376</v>
      </c>
      <c r="I64" s="35">
        <v>49.518480341628631</v>
      </c>
      <c r="L64" s="33">
        <v>87.23383595935799</v>
      </c>
    </row>
    <row r="65" spans="1:40" ht="13.8" hidden="1" x14ac:dyDescent="0.25">
      <c r="A65" s="34" t="s">
        <v>22</v>
      </c>
      <c r="B65" s="35">
        <v>324.08</v>
      </c>
      <c r="C65" s="35">
        <v>181.23</v>
      </c>
      <c r="D65" s="35">
        <v>142.85</v>
      </c>
      <c r="E65" s="36">
        <v>92.424129844482849</v>
      </c>
      <c r="F65" s="36">
        <v>152.9</v>
      </c>
      <c r="G65" s="36">
        <v>15.7</v>
      </c>
      <c r="H65" s="35">
        <v>55.921377437669705</v>
      </c>
      <c r="I65" s="35">
        <v>44.078622562330288</v>
      </c>
      <c r="L65" s="33">
        <v>92.424129844482849</v>
      </c>
    </row>
    <row r="66" spans="1:40" ht="13.8" hidden="1" x14ac:dyDescent="0.25">
      <c r="A66" s="34" t="s">
        <v>23</v>
      </c>
      <c r="B66" s="35">
        <v>311.74</v>
      </c>
      <c r="C66" s="35">
        <v>215.21</v>
      </c>
      <c r="D66" s="35">
        <v>96.53</v>
      </c>
      <c r="E66" s="36">
        <v>118.87799127478027</v>
      </c>
      <c r="F66" s="36">
        <v>167.4</v>
      </c>
      <c r="G66" s="36">
        <v>10.7</v>
      </c>
      <c r="H66" s="35">
        <v>69.035093347019952</v>
      </c>
      <c r="I66" s="35">
        <v>30.964906652980044</v>
      </c>
      <c r="L66" s="33">
        <v>118.87799127478027</v>
      </c>
    </row>
    <row r="67" spans="1:40" ht="13.8" hidden="1" x14ac:dyDescent="0.25">
      <c r="A67" s="34" t="s">
        <v>24</v>
      </c>
      <c r="B67" s="35">
        <v>300.72000000000003</v>
      </c>
      <c r="C67" s="35">
        <v>200.54</v>
      </c>
      <c r="D67" s="35">
        <v>100.18</v>
      </c>
      <c r="E67" s="36">
        <v>87.582410215482838</v>
      </c>
      <c r="F67" s="36">
        <v>125</v>
      </c>
      <c r="G67" s="36">
        <v>12.68</v>
      </c>
      <c r="H67" s="35">
        <v>66.686618781590852</v>
      </c>
      <c r="I67" s="35">
        <v>33.313381218409148</v>
      </c>
      <c r="L67" s="33">
        <v>87.582410215482838</v>
      </c>
    </row>
    <row r="68" spans="1:40" ht="13.8" hidden="1" x14ac:dyDescent="0.25">
      <c r="A68" s="34" t="s">
        <v>25</v>
      </c>
      <c r="B68" s="35">
        <v>319.42</v>
      </c>
      <c r="C68" s="35">
        <v>224.06</v>
      </c>
      <c r="D68" s="35">
        <v>95.36</v>
      </c>
      <c r="E68" s="36">
        <v>78.781053784985289</v>
      </c>
      <c r="F68" s="36">
        <v>105.19</v>
      </c>
      <c r="G68" s="36">
        <v>16.73</v>
      </c>
      <c r="H68" s="35">
        <v>70.145889424582052</v>
      </c>
      <c r="I68" s="35">
        <v>29.854110575417941</v>
      </c>
      <c r="L68" s="33">
        <v>78.781053784985289</v>
      </c>
    </row>
    <row r="69" spans="1:40" ht="13.8" hidden="1" x14ac:dyDescent="0.25">
      <c r="A69" s="34" t="s">
        <v>26</v>
      </c>
      <c r="B69" s="35">
        <v>271.56</v>
      </c>
      <c r="C69" s="35">
        <v>235.79</v>
      </c>
      <c r="D69" s="35">
        <v>35.770000000000003</v>
      </c>
      <c r="E69" s="36">
        <v>118.3252688172043</v>
      </c>
      <c r="F69" s="36">
        <v>134</v>
      </c>
      <c r="G69" s="36">
        <v>15</v>
      </c>
      <c r="H69" s="35">
        <v>86.827956989247312</v>
      </c>
      <c r="I69" s="35">
        <v>13.17204301075269</v>
      </c>
      <c r="L69" s="33">
        <v>118.3252688172043</v>
      </c>
    </row>
    <row r="70" spans="1:40" ht="13.8" hidden="1" x14ac:dyDescent="0.25">
      <c r="A70" s="34" t="s">
        <v>27</v>
      </c>
      <c r="B70" s="35">
        <v>311.02999999999997</v>
      </c>
      <c r="C70" s="35">
        <v>230.53</v>
      </c>
      <c r="D70" s="35">
        <v>80.5</v>
      </c>
      <c r="E70" s="36">
        <v>86.635887213452094</v>
      </c>
      <c r="F70" s="36">
        <v>112</v>
      </c>
      <c r="G70" s="36">
        <v>14</v>
      </c>
      <c r="H70" s="35">
        <v>74.11825225862458</v>
      </c>
      <c r="I70" s="35">
        <v>25.881747741375431</v>
      </c>
      <c r="L70" s="33">
        <v>86.635887213452094</v>
      </c>
    </row>
    <row r="71" spans="1:40" ht="13.8" hidden="1" x14ac:dyDescent="0.25">
      <c r="A71" s="34" t="s">
        <v>28</v>
      </c>
      <c r="B71" s="35">
        <v>308.82</v>
      </c>
      <c r="C71" s="35">
        <v>208.82</v>
      </c>
      <c r="D71" s="35">
        <v>100</v>
      </c>
      <c r="E71" s="36">
        <v>72.301580208535711</v>
      </c>
      <c r="F71" s="36">
        <v>100.7</v>
      </c>
      <c r="G71" s="36">
        <v>13</v>
      </c>
      <c r="H71" s="35">
        <v>67.618677546791005</v>
      </c>
      <c r="I71" s="35">
        <v>32.381322453208988</v>
      </c>
      <c r="L71" s="33">
        <v>72.301580208535711</v>
      </c>
    </row>
    <row r="72" spans="1:40" ht="13.8" hidden="1" x14ac:dyDescent="0.25">
      <c r="A72" s="34" t="s">
        <v>29</v>
      </c>
      <c r="B72" s="35">
        <v>346.7</v>
      </c>
      <c r="C72" s="35">
        <v>221.7</v>
      </c>
      <c r="D72" s="35">
        <v>125</v>
      </c>
      <c r="E72" s="36">
        <v>55.838909720219206</v>
      </c>
      <c r="F72" s="36">
        <v>80.5</v>
      </c>
      <c r="G72" s="36">
        <v>12.1</v>
      </c>
      <c r="H72" s="35">
        <v>63.945774444764922</v>
      </c>
      <c r="I72" s="35">
        <v>36.054225555235078</v>
      </c>
      <c r="L72" s="33">
        <v>55.838909720219206</v>
      </c>
      <c r="AK72" s="37"/>
      <c r="AL72" s="38"/>
    </row>
    <row r="73" spans="1:40" ht="13.8" hidden="1" x14ac:dyDescent="0.25">
      <c r="A73" s="34" t="s">
        <v>30</v>
      </c>
      <c r="B73" s="35">
        <v>410.65499999999997</v>
      </c>
      <c r="C73" s="35">
        <v>230.64500000000001</v>
      </c>
      <c r="D73" s="35">
        <v>180.01</v>
      </c>
      <c r="E73" s="36">
        <v>40.141455723173962</v>
      </c>
      <c r="F73" s="36">
        <v>60.7</v>
      </c>
      <c r="G73" s="36">
        <v>13.8</v>
      </c>
      <c r="H73" s="35">
        <v>56.165150795680077</v>
      </c>
      <c r="I73" s="35">
        <v>43.83484920431993</v>
      </c>
      <c r="L73" s="33">
        <v>40.141455723173962</v>
      </c>
    </row>
    <row r="74" spans="1:40" ht="13.8" x14ac:dyDescent="0.25">
      <c r="A74" s="34" t="s">
        <v>33</v>
      </c>
      <c r="B74" s="35">
        <f>+B86</f>
        <v>173.9</v>
      </c>
      <c r="C74" s="35">
        <f t="shared" ref="C74:I74" si="4">+C86</f>
        <v>164.9</v>
      </c>
      <c r="D74" s="35">
        <f t="shared" si="4"/>
        <v>9</v>
      </c>
      <c r="E74" s="36">
        <f t="shared" si="4"/>
        <v>202</v>
      </c>
      <c r="F74" s="36">
        <f>+F86</f>
        <v>212</v>
      </c>
      <c r="G74" s="36">
        <f t="shared" si="4"/>
        <v>19</v>
      </c>
      <c r="H74" s="35">
        <f t="shared" si="4"/>
        <v>94.824611845888441</v>
      </c>
      <c r="I74" s="35">
        <f t="shared" si="4"/>
        <v>5.1753881541115581</v>
      </c>
      <c r="J74" s="37"/>
      <c r="K74" s="38"/>
      <c r="L74" s="33"/>
      <c r="M74" s="39"/>
      <c r="O74" s="40"/>
      <c r="P74" s="4"/>
      <c r="S74" s="37"/>
      <c r="T74" s="38"/>
      <c r="U74" s="38"/>
      <c r="V74" s="39"/>
      <c r="X74" s="40"/>
      <c r="Y74" s="4"/>
      <c r="AB74" s="37"/>
      <c r="AC74" s="38"/>
      <c r="AD74" s="38"/>
      <c r="AE74" s="39"/>
      <c r="AG74" s="40"/>
      <c r="AH74" s="4"/>
      <c r="AK74" s="37"/>
      <c r="AL74" s="38"/>
    </row>
    <row r="75" spans="1:40" ht="13.8" hidden="1" x14ac:dyDescent="0.25">
      <c r="A75" s="34" t="s">
        <v>19</v>
      </c>
      <c r="B75" s="35">
        <v>351.27019999999999</v>
      </c>
      <c r="C75" s="35">
        <v>217.6942</v>
      </c>
      <c r="D75" s="35">
        <v>133.57599999999999</v>
      </c>
      <c r="E75" s="36">
        <v>34.904583594053804</v>
      </c>
      <c r="F75" s="36">
        <v>50.1</v>
      </c>
      <c r="G75" s="36">
        <v>10.14</v>
      </c>
      <c r="H75" s="35">
        <v>61.973432417552075</v>
      </c>
      <c r="I75" s="35">
        <v>38.026567582447932</v>
      </c>
      <c r="L75" s="33">
        <v>34.904583594053804</v>
      </c>
    </row>
    <row r="76" spans="1:40" ht="13.8" hidden="1" x14ac:dyDescent="0.25">
      <c r="A76" s="34" t="s">
        <v>20</v>
      </c>
      <c r="B76" s="35">
        <v>215.11</v>
      </c>
      <c r="C76" s="35">
        <v>177.5</v>
      </c>
      <c r="D76" s="35">
        <v>37.61</v>
      </c>
      <c r="E76" s="36">
        <v>70.823635814234592</v>
      </c>
      <c r="F76" s="36">
        <v>84.15</v>
      </c>
      <c r="G76" s="36">
        <v>7.93</v>
      </c>
      <c r="H76" s="35">
        <v>82.515922086374403</v>
      </c>
      <c r="I76" s="35">
        <v>17.484077913625583</v>
      </c>
      <c r="L76" s="33">
        <v>70.823635814234592</v>
      </c>
    </row>
    <row r="77" spans="1:40" ht="13.8" hidden="1" x14ac:dyDescent="0.25">
      <c r="A77" s="34" t="s">
        <v>21</v>
      </c>
      <c r="B77" s="35">
        <v>149.28</v>
      </c>
      <c r="C77" s="35">
        <v>134.43</v>
      </c>
      <c r="D77" s="35">
        <v>14.85</v>
      </c>
      <c r="E77" s="36">
        <v>87.23001406752411</v>
      </c>
      <c r="F77" s="36">
        <v>95.8</v>
      </c>
      <c r="G77" s="36">
        <v>9.65</v>
      </c>
      <c r="H77" s="35">
        <v>90.052250803858527</v>
      </c>
      <c r="I77" s="35">
        <v>9.9477491961414781</v>
      </c>
      <c r="L77" s="33">
        <v>87.23001406752411</v>
      </c>
    </row>
    <row r="78" spans="1:40" ht="13.8" hidden="1" x14ac:dyDescent="0.25">
      <c r="A78" s="34" t="s">
        <v>22</v>
      </c>
      <c r="B78" s="35">
        <v>176.79</v>
      </c>
      <c r="C78" s="35">
        <v>157.79</v>
      </c>
      <c r="D78" s="35">
        <v>19</v>
      </c>
      <c r="E78" s="36">
        <v>101.56982861021551</v>
      </c>
      <c r="F78" s="36">
        <v>112</v>
      </c>
      <c r="G78" s="36">
        <v>14.95</v>
      </c>
      <c r="H78" s="35">
        <v>89.252785791051522</v>
      </c>
      <c r="I78" s="35">
        <v>10.747214208948471</v>
      </c>
      <c r="L78" s="33">
        <v>101.56982861021551</v>
      </c>
    </row>
    <row r="79" spans="1:40" ht="13.8" hidden="1" x14ac:dyDescent="0.25">
      <c r="A79" s="34" t="s">
        <v>23</v>
      </c>
      <c r="B79" s="35">
        <v>156.56</v>
      </c>
      <c r="C79" s="35">
        <v>140.56</v>
      </c>
      <c r="D79" s="35">
        <v>16</v>
      </c>
      <c r="E79" s="36">
        <v>126.88007153806848</v>
      </c>
      <c r="F79" s="36">
        <v>139.9</v>
      </c>
      <c r="G79" s="36">
        <v>12.5</v>
      </c>
      <c r="H79" s="35">
        <v>89.780275932549827</v>
      </c>
      <c r="I79" s="35">
        <v>10.219724067450178</v>
      </c>
      <c r="L79" s="33">
        <v>126.88007153806848</v>
      </c>
    </row>
    <row r="80" spans="1:40" ht="13.8" hidden="1" x14ac:dyDescent="0.25">
      <c r="A80" s="34" t="s">
        <v>24</v>
      </c>
      <c r="B80" s="35">
        <v>175.77</v>
      </c>
      <c r="C80" s="35">
        <v>159.77000000000001</v>
      </c>
      <c r="D80" s="35">
        <v>16</v>
      </c>
      <c r="E80" s="36">
        <v>140.35573306024921</v>
      </c>
      <c r="F80" s="36">
        <v>153.36000000000001</v>
      </c>
      <c r="G80" s="41">
        <v>10.5</v>
      </c>
      <c r="H80" s="35">
        <v>90.897195198270467</v>
      </c>
      <c r="I80" s="35">
        <v>9.1028048017295315</v>
      </c>
      <c r="J80" s="37"/>
      <c r="K80" s="38"/>
      <c r="L80" s="38">
        <v>140.35573306024921</v>
      </c>
      <c r="M80" s="39"/>
      <c r="O80" s="40"/>
      <c r="P80" s="4"/>
      <c r="S80" s="37"/>
      <c r="T80" s="38"/>
      <c r="U80" s="38"/>
      <c r="V80" s="39"/>
      <c r="X80" s="40"/>
      <c r="Y80" s="4"/>
      <c r="AB80" s="37"/>
      <c r="AC80" s="38"/>
      <c r="AD80" s="38"/>
      <c r="AE80" s="39"/>
      <c r="AG80" s="40"/>
      <c r="AH80" s="4"/>
      <c r="AK80" s="37"/>
      <c r="AL80" s="38"/>
      <c r="AM80" s="38"/>
      <c r="AN80" s="39"/>
    </row>
    <row r="81" spans="1:40" ht="13.8" hidden="1" x14ac:dyDescent="0.25">
      <c r="A81" s="34" t="s">
        <v>25</v>
      </c>
      <c r="B81" s="35">
        <v>149.18</v>
      </c>
      <c r="C81" s="35">
        <v>135.18</v>
      </c>
      <c r="D81" s="35">
        <v>14</v>
      </c>
      <c r="E81" s="36">
        <v>183.65439066899</v>
      </c>
      <c r="F81" s="36">
        <v>201.9</v>
      </c>
      <c r="G81" s="36">
        <v>7.48</v>
      </c>
      <c r="H81" s="35">
        <v>90.615363989810973</v>
      </c>
      <c r="I81" s="35">
        <v>9.384636010189034</v>
      </c>
      <c r="L81" s="33">
        <v>183.65439066899049</v>
      </c>
      <c r="AH81" s="4"/>
      <c r="AK81" s="37"/>
      <c r="AL81" s="38"/>
      <c r="AM81" s="38"/>
      <c r="AN81" s="39"/>
    </row>
    <row r="82" spans="1:40" ht="13.8" hidden="1" x14ac:dyDescent="0.25">
      <c r="A82" s="34" t="s">
        <v>26</v>
      </c>
      <c r="B82" s="35">
        <v>161.4</v>
      </c>
      <c r="C82" s="35">
        <v>147.4</v>
      </c>
      <c r="D82" s="35">
        <v>14</v>
      </c>
      <c r="E82" s="36">
        <v>141</v>
      </c>
      <c r="F82" s="36">
        <v>153.9</v>
      </c>
      <c r="G82" s="36">
        <v>8</v>
      </c>
      <c r="H82" s="35">
        <v>91.325898389095414</v>
      </c>
      <c r="I82" s="35">
        <v>8.6741016109045841</v>
      </c>
      <c r="L82" s="33">
        <v>183.65439066899049</v>
      </c>
      <c r="AH82" s="4"/>
      <c r="AK82" s="37"/>
      <c r="AL82" s="38"/>
      <c r="AM82" s="38"/>
      <c r="AN82" s="39"/>
    </row>
    <row r="83" spans="1:40" ht="13.8" hidden="1" x14ac:dyDescent="0.25">
      <c r="A83" s="34" t="s">
        <v>27</v>
      </c>
      <c r="B83" s="35">
        <v>161.80000000000001</v>
      </c>
      <c r="C83" s="35">
        <v>146.80000000000001</v>
      </c>
      <c r="D83" s="35">
        <v>15</v>
      </c>
      <c r="E83" s="36">
        <v>163</v>
      </c>
      <c r="F83" s="36">
        <v>178</v>
      </c>
      <c r="G83" s="36">
        <v>15.8</v>
      </c>
      <c r="H83" s="35">
        <v>90.72929542645241</v>
      </c>
      <c r="I83" s="35">
        <v>9.2707045735475884</v>
      </c>
      <c r="L83" s="33">
        <v>183.65439066899049</v>
      </c>
      <c r="AH83" s="4"/>
      <c r="AK83" s="37"/>
      <c r="AL83" s="38"/>
      <c r="AM83" s="38"/>
      <c r="AN83" s="39"/>
    </row>
    <row r="84" spans="1:40" ht="13.8" hidden="1" x14ac:dyDescent="0.25">
      <c r="A84" s="34" t="s">
        <v>28</v>
      </c>
      <c r="B84" s="35">
        <v>171.2</v>
      </c>
      <c r="C84" s="35">
        <v>165.2</v>
      </c>
      <c r="D84" s="35">
        <v>6</v>
      </c>
      <c r="E84" s="36">
        <v>79.792289719626169</v>
      </c>
      <c r="F84" s="36">
        <v>82.2</v>
      </c>
      <c r="G84" s="36">
        <v>13.5</v>
      </c>
      <c r="H84" s="35">
        <v>96.495327102803742</v>
      </c>
      <c r="I84" s="35">
        <v>3.504672897196262</v>
      </c>
      <c r="L84" s="33"/>
      <c r="AH84" s="4"/>
      <c r="AK84" s="37"/>
      <c r="AL84" s="38"/>
      <c r="AM84" s="38"/>
      <c r="AN84" s="39"/>
    </row>
    <row r="85" spans="1:40" ht="13.8" hidden="1" x14ac:dyDescent="0.25">
      <c r="A85" s="34" t="s">
        <v>29</v>
      </c>
      <c r="B85" s="35">
        <v>168.9</v>
      </c>
      <c r="C85" s="35">
        <v>160.4</v>
      </c>
      <c r="D85" s="35">
        <v>8.5</v>
      </c>
      <c r="E85" s="36">
        <v>200.9</v>
      </c>
      <c r="F85" s="36">
        <v>211</v>
      </c>
      <c r="G85" s="36">
        <v>9.65</v>
      </c>
      <c r="H85" s="35">
        <v>94.96743635287153</v>
      </c>
      <c r="I85" s="35">
        <v>5.0325636471284785</v>
      </c>
    </row>
    <row r="86" spans="1:40" ht="13.8" hidden="1" x14ac:dyDescent="0.25">
      <c r="A86" s="34" t="s">
        <v>30</v>
      </c>
      <c r="B86" s="35">
        <v>173.9</v>
      </c>
      <c r="C86" s="35">
        <v>164.9</v>
      </c>
      <c r="D86" s="35">
        <v>9</v>
      </c>
      <c r="E86" s="36">
        <v>202</v>
      </c>
      <c r="F86" s="36">
        <v>212</v>
      </c>
      <c r="G86" s="36">
        <v>19</v>
      </c>
      <c r="H86" s="35">
        <v>94.824611845888441</v>
      </c>
      <c r="I86" s="35">
        <v>5.1753881541115581</v>
      </c>
    </row>
    <row r="87" spans="1:40" ht="13.8" x14ac:dyDescent="0.25">
      <c r="A87" s="34" t="s">
        <v>34</v>
      </c>
      <c r="B87" s="35">
        <v>309.7</v>
      </c>
      <c r="C87" s="35">
        <v>269.7</v>
      </c>
      <c r="D87" s="35">
        <v>40</v>
      </c>
      <c r="E87" s="36">
        <v>433.6</v>
      </c>
      <c r="F87" s="36">
        <v>495.9</v>
      </c>
      <c r="G87" s="36">
        <v>13.9</v>
      </c>
      <c r="H87" s="35">
        <v>87.084275104940261</v>
      </c>
      <c r="I87" s="35">
        <v>12.915724895059736</v>
      </c>
    </row>
    <row r="88" spans="1:40" ht="13.8" hidden="1" x14ac:dyDescent="0.25">
      <c r="A88" s="34" t="s">
        <v>19</v>
      </c>
      <c r="B88" s="35">
        <v>159.61799999999999</v>
      </c>
      <c r="C88" s="35">
        <v>146.018</v>
      </c>
      <c r="D88" s="35">
        <v>13.6</v>
      </c>
      <c r="E88" s="36">
        <v>210.5</v>
      </c>
      <c r="F88" s="36">
        <v>228.8</v>
      </c>
      <c r="G88" s="36">
        <v>14.4</v>
      </c>
      <c r="H88" s="35">
        <v>91.479657682717502</v>
      </c>
      <c r="I88" s="35">
        <v>8.5203423172825108</v>
      </c>
    </row>
    <row r="89" spans="1:40" ht="13.8" hidden="1" x14ac:dyDescent="0.25">
      <c r="A89" s="34" t="s">
        <v>20</v>
      </c>
      <c r="B89" s="35">
        <v>141.94939999999997</v>
      </c>
      <c r="C89" s="35">
        <v>125.94939999999995</v>
      </c>
      <c r="D89" s="35">
        <v>16</v>
      </c>
      <c r="E89" s="36">
        <v>244.31068986554362</v>
      </c>
      <c r="F89" s="36">
        <v>273.60000000000002</v>
      </c>
      <c r="G89" s="36">
        <v>13.75</v>
      </c>
      <c r="H89" s="35">
        <v>88.728377858589042</v>
      </c>
      <c r="I89" s="35">
        <v>11.271622141410957</v>
      </c>
    </row>
    <row r="90" spans="1:40" ht="13.8" hidden="1" x14ac:dyDescent="0.25">
      <c r="A90" s="34" t="s">
        <v>21</v>
      </c>
      <c r="B90" s="35">
        <v>137</v>
      </c>
      <c r="C90" s="35">
        <v>122</v>
      </c>
      <c r="D90" s="35">
        <v>15</v>
      </c>
      <c r="E90" s="36">
        <v>324</v>
      </c>
      <c r="F90" s="36">
        <v>361.5</v>
      </c>
      <c r="G90" s="36">
        <v>15.3</v>
      </c>
      <c r="H90" s="35">
        <v>89.051094890510953</v>
      </c>
      <c r="I90" s="35">
        <v>10.948905109489052</v>
      </c>
    </row>
    <row r="91" spans="1:40" ht="13.8" hidden="1" x14ac:dyDescent="0.25">
      <c r="A91" s="34" t="s">
        <v>22</v>
      </c>
      <c r="B91" s="35">
        <v>194.5</v>
      </c>
      <c r="C91" s="35">
        <v>175.5</v>
      </c>
      <c r="D91" s="35">
        <v>19</v>
      </c>
      <c r="E91" s="36">
        <v>502.47120822622105</v>
      </c>
      <c r="F91" s="36">
        <v>555.29999999999995</v>
      </c>
      <c r="G91" s="36">
        <v>14.5</v>
      </c>
      <c r="H91" s="35">
        <v>90.231362467866333</v>
      </c>
      <c r="I91" s="35">
        <v>9.7686375321336758</v>
      </c>
    </row>
    <row r="92" spans="1:40" ht="13.8" hidden="1" x14ac:dyDescent="0.25">
      <c r="A92" s="34" t="s">
        <v>23</v>
      </c>
      <c r="B92" s="35">
        <v>183</v>
      </c>
      <c r="C92" s="35">
        <v>164</v>
      </c>
      <c r="D92" s="35">
        <v>19</v>
      </c>
      <c r="E92" s="36">
        <v>645.87693989071033</v>
      </c>
      <c r="F92" s="36">
        <v>719.3</v>
      </c>
      <c r="G92" s="36">
        <v>12.12</v>
      </c>
      <c r="H92" s="35">
        <v>89.617486338797818</v>
      </c>
      <c r="I92" s="35">
        <v>10.382513661202186</v>
      </c>
    </row>
    <row r="93" spans="1:40" ht="13.8" hidden="1" x14ac:dyDescent="0.25">
      <c r="A93" s="34" t="s">
        <v>24</v>
      </c>
      <c r="B93" s="35">
        <v>190.6</v>
      </c>
      <c r="C93" s="35">
        <v>164.6</v>
      </c>
      <c r="D93" s="35">
        <v>26</v>
      </c>
      <c r="E93" s="36">
        <v>608.40367261280164</v>
      </c>
      <c r="F93" s="36">
        <v>701.9</v>
      </c>
      <c r="G93" s="36">
        <v>16.5</v>
      </c>
      <c r="H93" s="35">
        <v>86.358866736621195</v>
      </c>
      <c r="I93" s="35">
        <v>13.641133263378805</v>
      </c>
    </row>
    <row r="94" spans="1:40" ht="13.8" hidden="1" x14ac:dyDescent="0.25">
      <c r="A94" s="34" t="s">
        <v>25</v>
      </c>
      <c r="B94" s="35">
        <v>174.4</v>
      </c>
      <c r="C94" s="35">
        <v>162.6</v>
      </c>
      <c r="D94" s="35">
        <v>11.8</v>
      </c>
      <c r="E94" s="36">
        <v>679.37912844036691</v>
      </c>
      <c r="F94" s="36">
        <v>728</v>
      </c>
      <c r="G94" s="36">
        <v>9.4</v>
      </c>
      <c r="H94" s="35">
        <v>93.233944954128432</v>
      </c>
      <c r="I94" s="35">
        <v>6.7660550458715596</v>
      </c>
    </row>
    <row r="95" spans="1:40" ht="13.8" hidden="1" x14ac:dyDescent="0.25">
      <c r="A95" s="34" t="s">
        <v>26</v>
      </c>
      <c r="B95" s="35">
        <v>194.78639999999996</v>
      </c>
      <c r="C95" s="35">
        <v>174.78639999999996</v>
      </c>
      <c r="D95" s="35">
        <v>20</v>
      </c>
      <c r="E95" s="36">
        <v>536.75965467815001</v>
      </c>
      <c r="F95" s="36">
        <v>597</v>
      </c>
      <c r="G95" s="36">
        <v>10.3</v>
      </c>
      <c r="H95" s="35">
        <v>89.732342709757972</v>
      </c>
      <c r="I95" s="35">
        <v>10.267657290242031</v>
      </c>
    </row>
    <row r="96" spans="1:40" ht="13.8" hidden="1" x14ac:dyDescent="0.25">
      <c r="A96" s="34" t="s">
        <v>27</v>
      </c>
      <c r="B96" s="35">
        <v>220.91</v>
      </c>
      <c r="C96" s="35">
        <v>196.91</v>
      </c>
      <c r="D96" s="35">
        <v>24</v>
      </c>
      <c r="E96" s="36">
        <v>472.27776017382638</v>
      </c>
      <c r="F96" s="36">
        <v>528</v>
      </c>
      <c r="G96" s="36">
        <v>15.1</v>
      </c>
      <c r="H96" s="35">
        <v>89.135847177583628</v>
      </c>
      <c r="I96" s="35">
        <v>10.864152822416369</v>
      </c>
    </row>
    <row r="97" spans="1:9" ht="13.8" hidden="1" x14ac:dyDescent="0.25">
      <c r="A97" s="34" t="s">
        <v>28</v>
      </c>
      <c r="B97" s="35">
        <v>215.46</v>
      </c>
      <c r="C97" s="35">
        <v>200.46</v>
      </c>
      <c r="D97" s="35">
        <v>15</v>
      </c>
      <c r="E97" s="36">
        <v>541.4</v>
      </c>
      <c r="F97" s="36">
        <v>581.5</v>
      </c>
      <c r="G97" s="36">
        <v>5.18</v>
      </c>
      <c r="H97" s="35">
        <v>93.038150932887774</v>
      </c>
      <c r="I97" s="35">
        <v>6.9618490671122242</v>
      </c>
    </row>
    <row r="98" spans="1:9" ht="13.8" hidden="1" x14ac:dyDescent="0.25">
      <c r="A98" s="34" t="s">
        <v>29</v>
      </c>
      <c r="B98" s="35">
        <v>285.613</v>
      </c>
      <c r="C98" s="35">
        <v>258</v>
      </c>
      <c r="D98" s="35">
        <v>27.613</v>
      </c>
      <c r="E98" s="36">
        <v>461</v>
      </c>
      <c r="F98" s="36">
        <v>510</v>
      </c>
      <c r="G98" s="36">
        <v>7</v>
      </c>
      <c r="H98" s="35">
        <v>90.33202270204788</v>
      </c>
      <c r="I98" s="35">
        <v>9.6679772979521239</v>
      </c>
    </row>
    <row r="99" spans="1:9" ht="13.8" hidden="1" x14ac:dyDescent="0.25">
      <c r="A99" s="34" t="s">
        <v>30</v>
      </c>
      <c r="B99" s="35">
        <v>309.7</v>
      </c>
      <c r="C99" s="35">
        <v>269.7</v>
      </c>
      <c r="D99" s="35">
        <v>40</v>
      </c>
      <c r="E99" s="36">
        <v>433.6</v>
      </c>
      <c r="F99" s="36">
        <v>495.9</v>
      </c>
      <c r="G99" s="36">
        <v>13.9</v>
      </c>
      <c r="H99" s="35">
        <v>87.084275104940261</v>
      </c>
      <c r="I99" s="35">
        <v>12.915724895059736</v>
      </c>
    </row>
    <row r="100" spans="1:9" ht="13.8" x14ac:dyDescent="0.25">
      <c r="A100" s="34" t="s">
        <v>35</v>
      </c>
      <c r="B100" s="35">
        <v>250.64</v>
      </c>
      <c r="C100" s="35">
        <v>159.44</v>
      </c>
      <c r="D100" s="35">
        <v>91.2</v>
      </c>
      <c r="E100" s="36">
        <v>487.86322249862133</v>
      </c>
      <c r="F100" s="36">
        <v>759.02259369043225</v>
      </c>
      <c r="G100" s="36">
        <v>13.810041108025523</v>
      </c>
      <c r="H100" s="35">
        <v>63.613150335142045</v>
      </c>
      <c r="I100" s="35">
        <v>36.386849664857969</v>
      </c>
    </row>
    <row r="101" spans="1:9" ht="13.8" hidden="1" x14ac:dyDescent="0.25">
      <c r="A101" s="34" t="s">
        <v>19</v>
      </c>
      <c r="B101" s="35">
        <v>284.8</v>
      </c>
      <c r="C101" s="35">
        <v>227.8</v>
      </c>
      <c r="D101" s="35">
        <v>57</v>
      </c>
      <c r="E101" s="36">
        <v>461</v>
      </c>
      <c r="F101" s="36">
        <v>573</v>
      </c>
      <c r="G101" s="36">
        <v>12.6</v>
      </c>
      <c r="H101" s="35">
        <v>79.985955056179776</v>
      </c>
      <c r="I101" s="35">
        <v>20.014044943820224</v>
      </c>
    </row>
    <row r="102" spans="1:9" ht="13.8" hidden="1" x14ac:dyDescent="0.25">
      <c r="A102" s="34" t="s">
        <v>20</v>
      </c>
      <c r="B102" s="35">
        <v>319.3</v>
      </c>
      <c r="C102" s="35">
        <v>219.3</v>
      </c>
      <c r="D102" s="35">
        <v>100</v>
      </c>
      <c r="E102" s="36">
        <v>356.3</v>
      </c>
      <c r="F102" s="36">
        <v>514</v>
      </c>
      <c r="G102" s="36">
        <v>10.5</v>
      </c>
      <c r="H102" s="35">
        <v>68.681490761039782</v>
      </c>
      <c r="I102" s="35">
        <v>31.318509238960225</v>
      </c>
    </row>
    <row r="103" spans="1:9" ht="13.8" hidden="1" x14ac:dyDescent="0.25">
      <c r="A103" s="34" t="s">
        <v>21</v>
      </c>
      <c r="B103" s="35">
        <v>313.39999999999998</v>
      </c>
      <c r="C103" s="35">
        <v>203.4</v>
      </c>
      <c r="D103" s="35">
        <v>110</v>
      </c>
      <c r="E103" s="36">
        <v>396.24090619017238</v>
      </c>
      <c r="F103" s="36">
        <v>603.5</v>
      </c>
      <c r="G103" s="36">
        <v>13</v>
      </c>
      <c r="H103" s="35">
        <v>64.901084875558396</v>
      </c>
      <c r="I103" s="35">
        <v>35.098915124441611</v>
      </c>
    </row>
    <row r="104" spans="1:9" ht="13.8" hidden="1" x14ac:dyDescent="0.25">
      <c r="A104" s="34" t="s">
        <v>22</v>
      </c>
      <c r="B104" s="35">
        <v>308.49</v>
      </c>
      <c r="C104" s="35">
        <v>213.49</v>
      </c>
      <c r="D104" s="35">
        <v>95</v>
      </c>
      <c r="E104" s="36">
        <v>414</v>
      </c>
      <c r="F104" s="36">
        <v>592</v>
      </c>
      <c r="G104" s="36">
        <v>15.6</v>
      </c>
      <c r="H104" s="35">
        <v>69.204836461473633</v>
      </c>
      <c r="I104" s="35">
        <v>30.795163538526371</v>
      </c>
    </row>
    <row r="105" spans="1:9" ht="13.8" hidden="1" x14ac:dyDescent="0.25">
      <c r="A105" s="34" t="s">
        <v>23</v>
      </c>
      <c r="B105" s="35">
        <v>336.49</v>
      </c>
      <c r="C105" s="35">
        <v>201.49</v>
      </c>
      <c r="D105" s="35">
        <v>135</v>
      </c>
      <c r="E105" s="36">
        <v>390.23790669789537</v>
      </c>
      <c r="F105" s="36">
        <v>643.20000000000005</v>
      </c>
      <c r="G105" s="36">
        <v>12.687297961294771</v>
      </c>
      <c r="H105" s="35">
        <v>59.879936996641803</v>
      </c>
      <c r="I105" s="35">
        <v>40.120063003358197</v>
      </c>
    </row>
    <row r="106" spans="1:9" ht="13.8" hidden="1" x14ac:dyDescent="0.25">
      <c r="A106" s="34" t="s">
        <v>24</v>
      </c>
      <c r="B106" s="35">
        <v>289.01</v>
      </c>
      <c r="C106" s="35">
        <v>214.94</v>
      </c>
      <c r="D106" s="35">
        <v>74.069999999999993</v>
      </c>
      <c r="E106" s="36">
        <v>459.25192899899656</v>
      </c>
      <c r="F106" s="36">
        <v>612</v>
      </c>
      <c r="G106" s="36">
        <v>16</v>
      </c>
      <c r="H106" s="35">
        <v>74.371129026677281</v>
      </c>
      <c r="I106" s="35">
        <v>25.628870973322719</v>
      </c>
    </row>
    <row r="107" spans="1:9" ht="13.8" hidden="1" x14ac:dyDescent="0.25">
      <c r="A107" s="34" t="s">
        <v>25</v>
      </c>
      <c r="B107" s="35">
        <v>220.64780000000002</v>
      </c>
      <c r="C107" s="35">
        <v>200.93989999999997</v>
      </c>
      <c r="D107" s="35">
        <v>19.707900000000066</v>
      </c>
      <c r="E107" s="36">
        <v>593.4</v>
      </c>
      <c r="F107" s="36">
        <v>650.59444012038057</v>
      </c>
      <c r="G107" s="36">
        <v>10.498754306648603</v>
      </c>
      <c r="H107" s="35">
        <v>91.068163833947111</v>
      </c>
      <c r="I107" s="35">
        <v>8.9318361660528982</v>
      </c>
    </row>
    <row r="108" spans="1:9" ht="13.8" hidden="1" x14ac:dyDescent="0.25">
      <c r="A108" s="34" t="s">
        <v>26</v>
      </c>
      <c r="B108" s="35">
        <f>D108+C108</f>
        <v>245.95</v>
      </c>
      <c r="C108" s="35">
        <v>195.95</v>
      </c>
      <c r="D108" s="35">
        <v>50</v>
      </c>
      <c r="E108" s="36">
        <f t="shared" ref="E108:E138" si="5">(G108*D108+F108*C108)/(C108+D108)</f>
        <v>575.97818666504349</v>
      </c>
      <c r="F108" s="36">
        <v>719.12138305826716</v>
      </c>
      <c r="G108" s="36">
        <v>15</v>
      </c>
      <c r="H108" s="35">
        <f t="shared" ref="H108:H153" si="6">C108/B108*100</f>
        <v>79.670664769262046</v>
      </c>
      <c r="I108" s="35">
        <f t="shared" ref="I108:I153" si="7">D108/B108*100</f>
        <v>20.329335230737954</v>
      </c>
    </row>
    <row r="109" spans="1:9" ht="13.8" hidden="1" x14ac:dyDescent="0.25">
      <c r="A109" s="34" t="s">
        <v>27</v>
      </c>
      <c r="B109" s="35">
        <f>D109+C109</f>
        <v>197.78</v>
      </c>
      <c r="C109" s="35">
        <v>175.96</v>
      </c>
      <c r="D109" s="35">
        <v>21.82</v>
      </c>
      <c r="E109" s="36">
        <f t="shared" si="5"/>
        <v>644.54937720592727</v>
      </c>
      <c r="F109" s="36">
        <v>722.74094012155206</v>
      </c>
      <c r="G109" s="36">
        <v>14</v>
      </c>
      <c r="H109" s="35">
        <f t="shared" si="6"/>
        <v>88.967539690565275</v>
      </c>
      <c r="I109" s="35">
        <f t="shared" si="7"/>
        <v>11.032460309434725</v>
      </c>
    </row>
    <row r="110" spans="1:9" ht="13.8" hidden="1" x14ac:dyDescent="0.25">
      <c r="A110" s="34" t="s">
        <v>28</v>
      </c>
      <c r="B110" s="35">
        <v>213.33999999999997</v>
      </c>
      <c r="C110" s="35">
        <v>172.64</v>
      </c>
      <c r="D110" s="35">
        <v>40.700000000000003</v>
      </c>
      <c r="E110" s="36">
        <f t="shared" si="5"/>
        <v>591.34290770678047</v>
      </c>
      <c r="F110" s="36">
        <v>727.70225129376411</v>
      </c>
      <c r="G110" s="36">
        <v>12.938065523565122</v>
      </c>
      <c r="H110" s="35">
        <f t="shared" si="6"/>
        <v>80.922471172775857</v>
      </c>
      <c r="I110" s="35">
        <f t="shared" si="7"/>
        <v>19.077528827224153</v>
      </c>
    </row>
    <row r="111" spans="1:9" ht="13.8" hidden="1" x14ac:dyDescent="0.25">
      <c r="A111" s="34" t="s">
        <v>29</v>
      </c>
      <c r="B111" s="35">
        <v>204.28</v>
      </c>
      <c r="C111" s="35">
        <v>169.44</v>
      </c>
      <c r="D111" s="35">
        <v>34.840000000000003</v>
      </c>
      <c r="E111" s="36">
        <f t="shared" si="5"/>
        <v>608.69188519878401</v>
      </c>
      <c r="F111" s="36">
        <v>730.14906933668317</v>
      </c>
      <c r="G111" s="36">
        <v>18</v>
      </c>
      <c r="H111" s="35">
        <f t="shared" si="6"/>
        <v>82.944977481887605</v>
      </c>
      <c r="I111" s="35">
        <f t="shared" si="7"/>
        <v>17.055022518112398</v>
      </c>
    </row>
    <row r="112" spans="1:9" ht="13.8" hidden="1" x14ac:dyDescent="0.25">
      <c r="A112" s="34" t="s">
        <v>30</v>
      </c>
      <c r="B112" s="35">
        <v>250.64</v>
      </c>
      <c r="C112" s="35">
        <v>159.44</v>
      </c>
      <c r="D112" s="35">
        <v>91.2</v>
      </c>
      <c r="E112" s="36">
        <f t="shared" si="5"/>
        <v>487.86322249862133</v>
      </c>
      <c r="F112" s="36">
        <v>759.02259369043225</v>
      </c>
      <c r="G112" s="36">
        <v>13.810041108025523</v>
      </c>
      <c r="H112" s="35">
        <f t="shared" si="6"/>
        <v>63.613150335142045</v>
      </c>
      <c r="I112" s="35">
        <f t="shared" si="7"/>
        <v>36.386849664857969</v>
      </c>
    </row>
    <row r="113" spans="1:16" ht="13.8" x14ac:dyDescent="0.25">
      <c r="A113" s="34" t="s">
        <v>36</v>
      </c>
      <c r="B113" s="35">
        <f>D113+C113</f>
        <v>324.64</v>
      </c>
      <c r="C113" s="35">
        <v>204.64</v>
      </c>
      <c r="D113" s="35">
        <v>120</v>
      </c>
      <c r="E113" s="36">
        <f t="shared" si="5"/>
        <v>464.84398426582675</v>
      </c>
      <c r="F113" s="36">
        <v>729.94991718167512</v>
      </c>
      <c r="G113" s="36">
        <v>12.75</v>
      </c>
      <c r="H113" s="35">
        <f t="shared" si="6"/>
        <v>63.035978314440612</v>
      </c>
      <c r="I113" s="35">
        <f t="shared" si="7"/>
        <v>36.964021685559388</v>
      </c>
    </row>
    <row r="114" spans="1:16" ht="13.8" hidden="1" x14ac:dyDescent="0.25">
      <c r="A114" s="34" t="s">
        <v>19</v>
      </c>
      <c r="B114" s="42">
        <f>+C114+D114</f>
        <v>284.44450000000001</v>
      </c>
      <c r="C114" s="42">
        <v>159.44450000000001</v>
      </c>
      <c r="D114" s="42">
        <v>125</v>
      </c>
      <c r="E114" s="43">
        <f t="shared" si="5"/>
        <v>429.8863272276825</v>
      </c>
      <c r="F114" s="43">
        <v>755.92950152005574</v>
      </c>
      <c r="G114" s="43">
        <v>14</v>
      </c>
      <c r="H114" s="42">
        <f t="shared" si="6"/>
        <v>56.054696083067171</v>
      </c>
      <c r="I114" s="42">
        <f t="shared" si="7"/>
        <v>43.945303916932829</v>
      </c>
    </row>
    <row r="115" spans="1:16" ht="13.8" hidden="1" x14ac:dyDescent="0.25">
      <c r="A115" s="34" t="s">
        <v>20</v>
      </c>
      <c r="B115" s="42">
        <f t="shared" ref="B115:B120" si="8">D115+C115</f>
        <v>287.44450000000001</v>
      </c>
      <c r="C115" s="42">
        <v>142.44450000000001</v>
      </c>
      <c r="D115" s="42">
        <v>145</v>
      </c>
      <c r="E115" s="43">
        <f t="shared" si="5"/>
        <v>404.40791697401494</v>
      </c>
      <c r="F115" s="43">
        <v>800.37333037820542</v>
      </c>
      <c r="G115" s="43">
        <v>15.421052631578947</v>
      </c>
      <c r="H115" s="42">
        <f t="shared" si="6"/>
        <v>49.555479405589601</v>
      </c>
      <c r="I115" s="42">
        <f t="shared" si="7"/>
        <v>50.444520594410406</v>
      </c>
    </row>
    <row r="116" spans="1:16" ht="13.8" hidden="1" x14ac:dyDescent="0.25">
      <c r="A116" s="34" t="s">
        <v>21</v>
      </c>
      <c r="B116" s="42">
        <f t="shared" si="8"/>
        <v>276.44450000000006</v>
      </c>
      <c r="C116" s="42">
        <v>136.44449999999998</v>
      </c>
      <c r="D116" s="42">
        <v>140.00000000000006</v>
      </c>
      <c r="E116" s="43">
        <f t="shared" si="5"/>
        <v>400.95049911128575</v>
      </c>
      <c r="F116" s="43">
        <v>799.01029540633647</v>
      </c>
      <c r="G116" s="43">
        <v>13</v>
      </c>
      <c r="H116" s="42">
        <f t="shared" si="6"/>
        <v>49.356923360746897</v>
      </c>
      <c r="I116" s="42">
        <f t="shared" si="7"/>
        <v>50.643076639253096</v>
      </c>
    </row>
    <row r="117" spans="1:16" ht="13.8" hidden="1" x14ac:dyDescent="0.25">
      <c r="A117" s="34" t="s">
        <v>22</v>
      </c>
      <c r="B117" s="42">
        <f t="shared" si="8"/>
        <v>271.44050000000004</v>
      </c>
      <c r="C117" s="42">
        <v>131.44449999999998</v>
      </c>
      <c r="D117" s="42">
        <v>139.99600000000007</v>
      </c>
      <c r="E117" s="43">
        <f t="shared" si="5"/>
        <v>399.040111921397</v>
      </c>
      <c r="F117" s="43">
        <v>807</v>
      </c>
      <c r="G117" s="43">
        <v>16</v>
      </c>
      <c r="H117" s="42">
        <f t="shared" si="6"/>
        <v>48.424792910416812</v>
      </c>
      <c r="I117" s="42">
        <f t="shared" si="7"/>
        <v>51.575207089583188</v>
      </c>
      <c r="J117" s="44"/>
      <c r="K117" s="44"/>
      <c r="L117" s="44"/>
      <c r="M117" s="44"/>
      <c r="N117" s="44"/>
      <c r="O117" s="44"/>
      <c r="P117" s="44"/>
    </row>
    <row r="118" spans="1:16" ht="13.8" hidden="1" x14ac:dyDescent="0.25">
      <c r="A118" s="34" t="s">
        <v>23</v>
      </c>
      <c r="B118" s="42">
        <f t="shared" si="8"/>
        <v>263.14999999999998</v>
      </c>
      <c r="C118" s="42">
        <v>119.64</v>
      </c>
      <c r="D118" s="42">
        <v>143.51</v>
      </c>
      <c r="E118" s="43">
        <f t="shared" si="5"/>
        <v>387.00192049828354</v>
      </c>
      <c r="F118" s="43">
        <v>829.09221963307493</v>
      </c>
      <c r="G118" s="43">
        <v>18.444444444444443</v>
      </c>
      <c r="H118" s="42">
        <f t="shared" si="6"/>
        <v>45.464563936918111</v>
      </c>
      <c r="I118" s="42">
        <f t="shared" si="7"/>
        <v>54.535436063081896</v>
      </c>
      <c r="J118" s="44"/>
      <c r="K118" s="44"/>
      <c r="L118" s="44"/>
      <c r="M118" s="44"/>
      <c r="N118" s="44"/>
      <c r="O118" s="44"/>
      <c r="P118" s="44"/>
    </row>
    <row r="119" spans="1:16" ht="13.8" hidden="1" x14ac:dyDescent="0.25">
      <c r="A119" s="34" t="s">
        <v>24</v>
      </c>
      <c r="B119" s="42">
        <f t="shared" si="8"/>
        <v>273.52</v>
      </c>
      <c r="C119" s="42">
        <v>145.93</v>
      </c>
      <c r="D119" s="42">
        <v>127.59</v>
      </c>
      <c r="E119" s="43">
        <f t="shared" si="5"/>
        <v>449.91933652975712</v>
      </c>
      <c r="F119" s="43">
        <v>828.91653711335903</v>
      </c>
      <c r="G119" s="43">
        <v>16.444444444444443</v>
      </c>
      <c r="H119" s="42">
        <f t="shared" si="6"/>
        <v>53.352588476162623</v>
      </c>
      <c r="I119" s="42">
        <f t="shared" si="7"/>
        <v>46.647411523837384</v>
      </c>
      <c r="J119" s="44"/>
      <c r="K119" s="44"/>
      <c r="L119" s="44"/>
      <c r="M119" s="44"/>
      <c r="N119" s="44"/>
      <c r="O119" s="44"/>
      <c r="P119" s="44"/>
    </row>
    <row r="120" spans="1:16" ht="13.8" hidden="1" x14ac:dyDescent="0.25">
      <c r="A120" s="34" t="s">
        <v>25</v>
      </c>
      <c r="B120" s="42">
        <f t="shared" si="8"/>
        <v>185.99</v>
      </c>
      <c r="C120" s="42">
        <v>165.99</v>
      </c>
      <c r="D120" s="42">
        <v>20</v>
      </c>
      <c r="E120" s="43">
        <f t="shared" si="5"/>
        <v>643.10850126834157</v>
      </c>
      <c r="F120" s="43">
        <v>719.33589162409714</v>
      </c>
      <c r="G120" s="43">
        <v>10.459275010747406</v>
      </c>
      <c r="H120" s="42">
        <f t="shared" si="6"/>
        <v>89.246733695359964</v>
      </c>
      <c r="I120" s="42">
        <f t="shared" si="7"/>
        <v>10.753266304640034</v>
      </c>
      <c r="J120" s="44"/>
      <c r="K120" s="44"/>
      <c r="L120" s="44"/>
      <c r="M120" s="44"/>
      <c r="N120" s="44"/>
      <c r="O120" s="44"/>
      <c r="P120" s="44"/>
    </row>
    <row r="121" spans="1:16" ht="13.8" hidden="1" x14ac:dyDescent="0.25">
      <c r="A121" s="34" t="s">
        <v>26</v>
      </c>
      <c r="B121" s="42">
        <f>D121+C121</f>
        <v>185.99</v>
      </c>
      <c r="C121" s="42">
        <v>165.99</v>
      </c>
      <c r="D121" s="42">
        <v>20</v>
      </c>
      <c r="E121" s="43">
        <f t="shared" si="5"/>
        <v>631.40663894142062</v>
      </c>
      <c r="F121" s="43">
        <v>705.87555425357641</v>
      </c>
      <c r="G121" s="43">
        <v>13.351876308182996</v>
      </c>
      <c r="H121" s="42">
        <f t="shared" si="6"/>
        <v>89.246733695359964</v>
      </c>
      <c r="I121" s="42">
        <f t="shared" si="7"/>
        <v>10.753266304640034</v>
      </c>
      <c r="J121" s="44"/>
      <c r="K121" s="44"/>
      <c r="L121" s="44"/>
      <c r="M121" s="44"/>
      <c r="N121" s="44"/>
      <c r="O121" s="44"/>
      <c r="P121" s="44"/>
    </row>
    <row r="122" spans="1:16" ht="13.8" hidden="1" x14ac:dyDescent="0.25">
      <c r="A122" s="34" t="s">
        <v>27</v>
      </c>
      <c r="B122" s="42">
        <f>D122+C122</f>
        <v>180.04000000000002</v>
      </c>
      <c r="C122" s="42">
        <v>168.24</v>
      </c>
      <c r="D122" s="42">
        <v>11.8</v>
      </c>
      <c r="E122" s="43">
        <f t="shared" si="5"/>
        <v>666.87435097387811</v>
      </c>
      <c r="F122" s="43">
        <v>712.34606867440243</v>
      </c>
      <c r="G122" s="43">
        <v>18.555555555555557</v>
      </c>
      <c r="H122" s="42">
        <f t="shared" si="6"/>
        <v>93.445900910908691</v>
      </c>
      <c r="I122" s="42">
        <f t="shared" si="7"/>
        <v>6.5540990890913129</v>
      </c>
      <c r="J122" s="44"/>
      <c r="K122" s="44"/>
      <c r="L122" s="44"/>
      <c r="M122" s="44"/>
      <c r="N122" s="44"/>
      <c r="O122" s="44"/>
      <c r="P122" s="44"/>
    </row>
    <row r="123" spans="1:16" ht="13.8" hidden="1" x14ac:dyDescent="0.25">
      <c r="A123" s="34" t="s">
        <v>28</v>
      </c>
      <c r="B123" s="42">
        <f>D123+C123</f>
        <v>220.91720000000001</v>
      </c>
      <c r="C123" s="42">
        <v>172.3982</v>
      </c>
      <c r="D123" s="42">
        <v>48.518999999999998</v>
      </c>
      <c r="E123" s="43">
        <f t="shared" si="5"/>
        <v>564.0269200152062</v>
      </c>
      <c r="F123" s="43">
        <v>717.76316318414467</v>
      </c>
      <c r="G123" s="43">
        <v>17.769750718903968</v>
      </c>
      <c r="H123" s="42">
        <f t="shared" si="6"/>
        <v>78.037472863136045</v>
      </c>
      <c r="I123" s="42">
        <f t="shared" si="7"/>
        <v>21.962527136863947</v>
      </c>
      <c r="J123" s="44"/>
      <c r="K123" s="44"/>
      <c r="L123" s="44"/>
      <c r="M123" s="44"/>
      <c r="N123" s="44"/>
      <c r="O123" s="44"/>
      <c r="P123" s="44"/>
    </row>
    <row r="124" spans="1:16" ht="13.8" hidden="1" x14ac:dyDescent="0.25">
      <c r="A124" s="34" t="s">
        <v>29</v>
      </c>
      <c r="B124" s="42">
        <f>D124+C124</f>
        <v>298.89</v>
      </c>
      <c r="C124" s="42">
        <v>162.4</v>
      </c>
      <c r="D124" s="42">
        <v>136.49</v>
      </c>
      <c r="E124" s="43">
        <f t="shared" si="5"/>
        <v>403.88811813750362</v>
      </c>
      <c r="F124" s="43">
        <v>730.08439873457667</v>
      </c>
      <c r="G124" s="43">
        <v>15.769750718903968</v>
      </c>
      <c r="H124" s="42">
        <f t="shared" si="6"/>
        <v>54.334370504198873</v>
      </c>
      <c r="I124" s="42">
        <f t="shared" si="7"/>
        <v>45.665629495801134</v>
      </c>
      <c r="J124" s="44"/>
      <c r="K124" s="44"/>
      <c r="L124" s="44"/>
      <c r="M124" s="44"/>
      <c r="N124" s="44"/>
      <c r="O124" s="44"/>
      <c r="P124" s="44"/>
    </row>
    <row r="125" spans="1:16" ht="13.8" hidden="1" x14ac:dyDescent="0.25">
      <c r="A125" s="34" t="s">
        <v>30</v>
      </c>
      <c r="B125" s="42">
        <f>D125+C125</f>
        <v>324.64</v>
      </c>
      <c r="C125" s="42">
        <v>204.64</v>
      </c>
      <c r="D125" s="42">
        <v>120</v>
      </c>
      <c r="E125" s="43">
        <f t="shared" si="5"/>
        <v>464.84398426582675</v>
      </c>
      <c r="F125" s="43">
        <v>729.94991718167512</v>
      </c>
      <c r="G125" s="43">
        <v>12.75</v>
      </c>
      <c r="H125" s="42">
        <f t="shared" si="6"/>
        <v>63.035978314440612</v>
      </c>
      <c r="I125" s="42">
        <f t="shared" si="7"/>
        <v>36.964021685559388</v>
      </c>
      <c r="J125" s="44"/>
      <c r="K125" s="44"/>
      <c r="L125" s="44"/>
      <c r="M125" s="44"/>
      <c r="N125" s="44"/>
      <c r="O125" s="44"/>
      <c r="P125" s="44"/>
    </row>
    <row r="126" spans="1:16" ht="13.8" x14ac:dyDescent="0.25">
      <c r="A126" s="34" t="s">
        <v>37</v>
      </c>
      <c r="B126" s="35">
        <f>+C126+D126</f>
        <v>181.40889999999999</v>
      </c>
      <c r="C126" s="35">
        <v>161.40889999999999</v>
      </c>
      <c r="D126" s="35">
        <v>20</v>
      </c>
      <c r="E126" s="36">
        <f t="shared" si="5"/>
        <v>659.0160461647796</v>
      </c>
      <c r="F126" s="36">
        <v>738.81536902303333</v>
      </c>
      <c r="G126" s="36">
        <v>15</v>
      </c>
      <c r="H126" s="35">
        <f t="shared" si="6"/>
        <v>88.97518258475742</v>
      </c>
      <c r="I126" s="35">
        <f t="shared" si="7"/>
        <v>11.024817415242582</v>
      </c>
    </row>
    <row r="127" spans="1:16" ht="13.8" x14ac:dyDescent="0.25">
      <c r="A127" s="34" t="s">
        <v>19</v>
      </c>
      <c r="B127" s="42">
        <f t="shared" ref="B127:B151" si="9">+C127+D127</f>
        <v>305.6241</v>
      </c>
      <c r="C127" s="42">
        <v>202.62209999999999</v>
      </c>
      <c r="D127" s="42">
        <v>103.002</v>
      </c>
      <c r="E127" s="43">
        <f t="shared" si="5"/>
        <v>488.23297043497854</v>
      </c>
      <c r="F127" s="43">
        <v>729.81543562877357</v>
      </c>
      <c r="G127" s="43">
        <v>13</v>
      </c>
      <c r="H127" s="42">
        <f t="shared" si="6"/>
        <v>66.297814864730881</v>
      </c>
      <c r="I127" s="42">
        <f t="shared" si="7"/>
        <v>33.702185135269112</v>
      </c>
    </row>
    <row r="128" spans="1:16" ht="13.8" x14ac:dyDescent="0.25">
      <c r="A128" s="34" t="s">
        <v>20</v>
      </c>
      <c r="B128" s="42">
        <f t="shared" si="9"/>
        <v>283.13409999999999</v>
      </c>
      <c r="C128" s="42">
        <v>202.62209999999999</v>
      </c>
      <c r="D128" s="42">
        <v>80.512</v>
      </c>
      <c r="E128" s="43">
        <f t="shared" si="5"/>
        <v>526.81907350097913</v>
      </c>
      <c r="F128" s="43">
        <v>729.69396841970126</v>
      </c>
      <c r="G128" s="43">
        <v>16.25</v>
      </c>
      <c r="H128" s="42">
        <f t="shared" si="6"/>
        <v>71.564004477030494</v>
      </c>
      <c r="I128" s="42">
        <f t="shared" si="7"/>
        <v>28.435995522969503</v>
      </c>
    </row>
    <row r="129" spans="1:9" ht="13.8" x14ac:dyDescent="0.25">
      <c r="A129" s="34" t="s">
        <v>21</v>
      </c>
      <c r="B129" s="42">
        <f t="shared" si="9"/>
        <v>241.82729999999998</v>
      </c>
      <c r="C129" s="42">
        <v>197.81729999999999</v>
      </c>
      <c r="D129" s="42">
        <v>44.01</v>
      </c>
      <c r="E129" s="43">
        <f t="shared" si="5"/>
        <v>599.18623526765361</v>
      </c>
      <c r="F129" s="43">
        <v>729.55948686679972</v>
      </c>
      <c r="G129" s="43">
        <v>13.181131346641067</v>
      </c>
      <c r="H129" s="42">
        <f t="shared" si="6"/>
        <v>81.801062162956796</v>
      </c>
      <c r="I129" s="42">
        <f t="shared" si="7"/>
        <v>18.198937837043214</v>
      </c>
    </row>
    <row r="130" spans="1:9" ht="13.8" x14ac:dyDescent="0.25">
      <c r="A130" s="34" t="s">
        <v>22</v>
      </c>
      <c r="B130" s="42">
        <f t="shared" si="9"/>
        <v>251.93529999999998</v>
      </c>
      <c r="C130" s="42">
        <v>193.81729999999999</v>
      </c>
      <c r="D130" s="42">
        <v>58.118000000000002</v>
      </c>
      <c r="E130" s="43">
        <f t="shared" si="5"/>
        <v>510.23932204105967</v>
      </c>
      <c r="F130" s="43">
        <v>659.65200634131008</v>
      </c>
      <c r="G130" s="43">
        <v>11.964036297797128</v>
      </c>
      <c r="H130" s="42">
        <f t="shared" si="6"/>
        <v>76.931378810353294</v>
      </c>
      <c r="I130" s="42">
        <f t="shared" si="7"/>
        <v>23.068621189646709</v>
      </c>
    </row>
    <row r="131" spans="1:9" ht="13.8" x14ac:dyDescent="0.25">
      <c r="A131" s="34" t="s">
        <v>23</v>
      </c>
      <c r="B131" s="42">
        <f t="shared" si="9"/>
        <v>243.84</v>
      </c>
      <c r="C131" s="42">
        <v>222.33</v>
      </c>
      <c r="D131" s="42">
        <v>21.51</v>
      </c>
      <c r="E131" s="43">
        <f t="shared" si="5"/>
        <v>600.66963116993213</v>
      </c>
      <c r="F131" s="43">
        <v>657.36817428512904</v>
      </c>
      <c r="G131" s="43">
        <v>14.626530714250013</v>
      </c>
      <c r="H131" s="42">
        <f t="shared" si="6"/>
        <v>91.178641732283467</v>
      </c>
      <c r="I131" s="42">
        <f t="shared" si="7"/>
        <v>8.821358267716537</v>
      </c>
    </row>
    <row r="132" spans="1:9" ht="13.8" x14ac:dyDescent="0.25">
      <c r="A132" s="34" t="s">
        <v>24</v>
      </c>
      <c r="B132" s="42">
        <f t="shared" si="9"/>
        <v>218.6525</v>
      </c>
      <c r="C132" s="42">
        <v>203.6525</v>
      </c>
      <c r="D132" s="42">
        <v>15</v>
      </c>
      <c r="E132" s="43">
        <f t="shared" si="5"/>
        <v>643.97489320133889</v>
      </c>
      <c r="F132" s="43">
        <v>690.6702364847265</v>
      </c>
      <c r="G132" s="43">
        <v>10</v>
      </c>
      <c r="H132" s="42">
        <f t="shared" si="6"/>
        <v>93.139799453470701</v>
      </c>
      <c r="I132" s="42">
        <f t="shared" si="7"/>
        <v>6.8602005465293106</v>
      </c>
    </row>
    <row r="133" spans="1:9" ht="13.8" x14ac:dyDescent="0.25">
      <c r="A133" s="34" t="s">
        <v>25</v>
      </c>
      <c r="B133" s="42">
        <f t="shared" si="9"/>
        <v>213.56379999999999</v>
      </c>
      <c r="C133" s="42">
        <v>198.56379999999999</v>
      </c>
      <c r="D133" s="42">
        <v>15</v>
      </c>
      <c r="E133" s="43">
        <f t="shared" si="5"/>
        <v>642.27266902106419</v>
      </c>
      <c r="F133" s="43">
        <v>689.5576728098514</v>
      </c>
      <c r="G133" s="43">
        <v>16.333333333333332</v>
      </c>
      <c r="H133" s="42">
        <f>C133/B133*100</f>
        <v>92.976337750124316</v>
      </c>
      <c r="I133" s="42">
        <f>D133/B133*100</f>
        <v>7.0236622498756809</v>
      </c>
    </row>
    <row r="134" spans="1:9" ht="13.8" x14ac:dyDescent="0.25">
      <c r="A134" s="34" t="s">
        <v>26</v>
      </c>
      <c r="B134" s="42">
        <f t="shared" si="9"/>
        <v>216.2998</v>
      </c>
      <c r="C134" s="42">
        <v>196.2998</v>
      </c>
      <c r="D134" s="42">
        <v>20</v>
      </c>
      <c r="E134" s="43">
        <f t="shared" si="5"/>
        <v>624.00645669238691</v>
      </c>
      <c r="F134" s="43">
        <v>686.10600612569112</v>
      </c>
      <c r="G134" s="43">
        <v>14.5</v>
      </c>
      <c r="H134" s="42">
        <f>C134/B134*100</f>
        <v>90.75357443696204</v>
      </c>
      <c r="I134" s="42">
        <f>D134/B134*100</f>
        <v>9.2464255630379686</v>
      </c>
    </row>
    <row r="135" spans="1:9" ht="13.8" x14ac:dyDescent="0.25">
      <c r="A135" s="34" t="s">
        <v>27</v>
      </c>
      <c r="B135" s="42">
        <f t="shared" si="9"/>
        <v>241.03300000000002</v>
      </c>
      <c r="C135" s="42">
        <v>184.006</v>
      </c>
      <c r="D135" s="42">
        <v>57.027000000000001</v>
      </c>
      <c r="E135" s="43">
        <f t="shared" si="5"/>
        <v>541.56185775192773</v>
      </c>
      <c r="F135" s="43">
        <v>703.35887286023501</v>
      </c>
      <c r="G135" s="43">
        <v>19.5</v>
      </c>
      <c r="H135" s="42">
        <f>C135/B135*100</f>
        <v>76.340584069401288</v>
      </c>
      <c r="I135" s="42">
        <f>D135/B135*100</f>
        <v>23.659415930598712</v>
      </c>
    </row>
    <row r="136" spans="1:9" ht="13.8" x14ac:dyDescent="0.25">
      <c r="A136" s="34" t="s">
        <v>28</v>
      </c>
      <c r="B136" s="42">
        <f t="shared" si="9"/>
        <v>251.30440000000002</v>
      </c>
      <c r="C136" s="42">
        <v>198.27940000000001</v>
      </c>
      <c r="D136" s="42">
        <v>53.024999999999999</v>
      </c>
      <c r="E136" s="43">
        <f t="shared" si="5"/>
        <v>554.44363040463475</v>
      </c>
      <c r="F136" s="43">
        <v>699.23955223113683</v>
      </c>
      <c r="G136" s="43">
        <v>13</v>
      </c>
      <c r="H136" s="42">
        <f>C136/B136*100</f>
        <v>78.900090885794285</v>
      </c>
      <c r="I136" s="42">
        <f>D136/B136*100</f>
        <v>21.099909114205715</v>
      </c>
    </row>
    <row r="137" spans="1:9" ht="13.8" x14ac:dyDescent="0.25">
      <c r="A137" s="34" t="s">
        <v>29</v>
      </c>
      <c r="B137" s="42">
        <f t="shared" si="9"/>
        <v>284.80020000000002</v>
      </c>
      <c r="C137" s="42">
        <v>196.29320000000001</v>
      </c>
      <c r="D137" s="42">
        <v>88.507000000000005</v>
      </c>
      <c r="E137" s="43">
        <f t="shared" si="5"/>
        <v>488.15663379488853</v>
      </c>
      <c r="F137" s="43">
        <v>701.72453980123123</v>
      </c>
      <c r="G137" s="43">
        <v>14.5</v>
      </c>
      <c r="H137" s="42">
        <f t="shared" si="6"/>
        <v>68.923125756231912</v>
      </c>
      <c r="I137" s="42">
        <f t="shared" si="7"/>
        <v>31.076874243768088</v>
      </c>
    </row>
    <row r="138" spans="1:9" ht="13.8" x14ac:dyDescent="0.25">
      <c r="A138" s="34" t="s">
        <v>30</v>
      </c>
      <c r="B138" s="42">
        <f t="shared" si="9"/>
        <v>181.40889999999999</v>
      </c>
      <c r="C138" s="42">
        <v>161.40889999999999</v>
      </c>
      <c r="D138" s="42">
        <v>20</v>
      </c>
      <c r="E138" s="43">
        <f t="shared" si="5"/>
        <v>659.0160461647796</v>
      </c>
      <c r="F138" s="43">
        <v>738.81536902303333</v>
      </c>
      <c r="G138" s="43">
        <v>15</v>
      </c>
      <c r="H138" s="42">
        <f t="shared" si="6"/>
        <v>88.97518258475742</v>
      </c>
      <c r="I138" s="42">
        <f t="shared" si="7"/>
        <v>11.024817415242582</v>
      </c>
    </row>
    <row r="139" spans="1:9" ht="13.8" x14ac:dyDescent="0.25">
      <c r="A139" s="34" t="s">
        <v>38</v>
      </c>
      <c r="B139" s="35">
        <f t="shared" si="9"/>
        <v>227.29</v>
      </c>
      <c r="C139" s="35">
        <v>200.29</v>
      </c>
      <c r="D139" s="35">
        <v>27</v>
      </c>
      <c r="E139" s="36">
        <f>(G139*D139+F139*C139)/(C139+D139)</f>
        <v>644.25489167277988</v>
      </c>
      <c r="F139" s="36">
        <v>728.27247655053236</v>
      </c>
      <c r="G139" s="36">
        <v>21</v>
      </c>
      <c r="H139" s="35">
        <f>C139/B139*100</f>
        <v>88.120902811386344</v>
      </c>
      <c r="I139" s="35">
        <f>D139/B139*100</f>
        <v>11.879097188613667</v>
      </c>
    </row>
    <row r="140" spans="1:9" ht="13.8" x14ac:dyDescent="0.25">
      <c r="A140" s="34" t="s">
        <v>19</v>
      </c>
      <c r="B140" s="42">
        <f t="shared" si="9"/>
        <v>256.40390000000002</v>
      </c>
      <c r="C140" s="42">
        <v>161.40889999999999</v>
      </c>
      <c r="D140" s="42">
        <v>94.995000000000005</v>
      </c>
      <c r="E140" s="43">
        <f t="shared" ref="E140:E146" si="10">(G140*D140+F140*C140)/(C140+D140)</f>
        <v>471.30172764563412</v>
      </c>
      <c r="F140" s="43">
        <v>738.81536902303333</v>
      </c>
      <c r="G140" s="43">
        <v>16.761145617943374</v>
      </c>
      <c r="H140" s="42">
        <f>C140/B140*100</f>
        <v>62.951031556072266</v>
      </c>
      <c r="I140" s="42">
        <f>D140/B140*100</f>
        <v>37.04896844392772</v>
      </c>
    </row>
    <row r="141" spans="1:9" ht="13.8" x14ac:dyDescent="0.25">
      <c r="A141" s="34" t="s">
        <v>20</v>
      </c>
      <c r="B141" s="42">
        <f t="shared" si="9"/>
        <v>254.405</v>
      </c>
      <c r="C141" s="42">
        <v>159.41</v>
      </c>
      <c r="D141" s="42">
        <v>94.995000000000005</v>
      </c>
      <c r="E141" s="43">
        <f t="shared" si="10"/>
        <v>469.72519589948558</v>
      </c>
      <c r="F141" s="43">
        <v>738.81536902303333</v>
      </c>
      <c r="G141" s="43">
        <v>18.168119236242806</v>
      </c>
      <c r="H141" s="42">
        <f>C141/B141*100</f>
        <v>62.659931998191851</v>
      </c>
      <c r="I141" s="42">
        <f>D141/B141*100</f>
        <v>37.340068001808142</v>
      </c>
    </row>
    <row r="142" spans="1:9" ht="13.8" x14ac:dyDescent="0.25">
      <c r="A142" s="34" t="s">
        <v>21</v>
      </c>
      <c r="B142" s="42">
        <f t="shared" si="9"/>
        <v>249.41</v>
      </c>
      <c r="C142" s="42">
        <v>159.41</v>
      </c>
      <c r="D142" s="42">
        <v>90</v>
      </c>
      <c r="E142" s="43">
        <f t="shared" si="10"/>
        <v>475.31173229795246</v>
      </c>
      <c r="F142" s="43">
        <v>738.81536902303333</v>
      </c>
      <c r="G142" s="43">
        <v>8.5882352941176467</v>
      </c>
      <c r="H142" s="42">
        <f>C142/B142*100</f>
        <v>63.914839020087413</v>
      </c>
      <c r="I142" s="42">
        <f>D142/B142*100</f>
        <v>36.085160979912594</v>
      </c>
    </row>
    <row r="143" spans="1:9" ht="13.8" x14ac:dyDescent="0.25">
      <c r="A143" s="34" t="s">
        <v>22</v>
      </c>
      <c r="B143" s="42">
        <f t="shared" si="9"/>
        <v>277.40890000000002</v>
      </c>
      <c r="C143" s="42">
        <v>157.40889999999999</v>
      </c>
      <c r="D143" s="42">
        <v>120</v>
      </c>
      <c r="E143" s="43">
        <f t="shared" si="10"/>
        <v>412.26513499277246</v>
      </c>
      <c r="F143" s="43">
        <v>713.21264303795101</v>
      </c>
      <c r="G143" s="43">
        <v>17.5</v>
      </c>
      <c r="H143" s="42">
        <f t="shared" si="6"/>
        <v>56.742555844459197</v>
      </c>
      <c r="I143" s="42">
        <f t="shared" si="7"/>
        <v>43.257444155540789</v>
      </c>
    </row>
    <row r="144" spans="1:9" ht="13.8" x14ac:dyDescent="0.25">
      <c r="A144" s="34" t="s">
        <v>23</v>
      </c>
      <c r="B144" s="42">
        <f t="shared" si="9"/>
        <v>287.3107</v>
      </c>
      <c r="C144" s="42">
        <v>197.3107</v>
      </c>
      <c r="D144" s="42">
        <v>90</v>
      </c>
      <c r="E144" s="43">
        <f t="shared" si="10"/>
        <v>495.71156189681852</v>
      </c>
      <c r="F144" s="43">
        <v>713.21264303795101</v>
      </c>
      <c r="G144" s="43">
        <v>18.875</v>
      </c>
      <c r="H144" s="42">
        <f t="shared" si="6"/>
        <v>68.675026721942473</v>
      </c>
      <c r="I144" s="42">
        <f t="shared" si="7"/>
        <v>31.324973278057517</v>
      </c>
    </row>
    <row r="145" spans="1:9" ht="13.8" x14ac:dyDescent="0.25">
      <c r="A145" s="34" t="s">
        <v>24</v>
      </c>
      <c r="B145" s="42">
        <f t="shared" si="9"/>
        <v>200.93</v>
      </c>
      <c r="C145" s="42">
        <v>190.93</v>
      </c>
      <c r="D145" s="42">
        <v>10</v>
      </c>
      <c r="E145" s="43">
        <f t="shared" si="10"/>
        <v>684.28637858775176</v>
      </c>
      <c r="F145" s="43">
        <v>718.9</v>
      </c>
      <c r="G145" s="43">
        <v>23.408504963698324</v>
      </c>
      <c r="H145" s="42">
        <f t="shared" si="6"/>
        <v>95.023142387896286</v>
      </c>
      <c r="I145" s="42">
        <f t="shared" si="7"/>
        <v>4.9768576121037178</v>
      </c>
    </row>
    <row r="146" spans="1:9" ht="13.8" x14ac:dyDescent="0.25">
      <c r="A146" s="34" t="s">
        <v>25</v>
      </c>
      <c r="B146" s="42">
        <f t="shared" si="9"/>
        <v>194.54</v>
      </c>
      <c r="C146" s="42">
        <v>194.54</v>
      </c>
      <c r="D146" s="42">
        <v>0</v>
      </c>
      <c r="E146" s="43">
        <f t="shared" si="10"/>
        <v>722.14333779937874</v>
      </c>
      <c r="F146" s="43">
        <v>722.14333779937874</v>
      </c>
      <c r="G146" s="43">
        <v>37.11257969211632</v>
      </c>
      <c r="H146" s="42">
        <f t="shared" si="6"/>
        <v>100</v>
      </c>
      <c r="I146" s="42">
        <f t="shared" si="7"/>
        <v>0</v>
      </c>
    </row>
    <row r="147" spans="1:9" ht="13.8" x14ac:dyDescent="0.25">
      <c r="A147" s="34" t="s">
        <v>26</v>
      </c>
      <c r="B147" s="42">
        <f t="shared" si="9"/>
        <v>201.84</v>
      </c>
      <c r="C147" s="42">
        <v>192.84</v>
      </c>
      <c r="D147" s="42">
        <v>9</v>
      </c>
      <c r="E147" s="43">
        <v>694</v>
      </c>
      <c r="F147" s="43">
        <v>724.26268963128268</v>
      </c>
      <c r="G147" s="43">
        <v>40.333022263698176</v>
      </c>
      <c r="H147" s="42">
        <f t="shared" si="6"/>
        <v>95.541022592152203</v>
      </c>
      <c r="I147" s="42">
        <f t="shared" si="7"/>
        <v>4.4589774078477999</v>
      </c>
    </row>
    <row r="148" spans="1:9" ht="13.8" x14ac:dyDescent="0.25">
      <c r="A148" s="34" t="s">
        <v>27</v>
      </c>
      <c r="B148" s="42">
        <f t="shared" si="9"/>
        <v>211.84</v>
      </c>
      <c r="C148" s="42">
        <v>196.84</v>
      </c>
      <c r="D148" s="42">
        <v>15</v>
      </c>
      <c r="E148" s="43">
        <v>670.52307359252507</v>
      </c>
      <c r="F148" s="43">
        <v>721.61962969843785</v>
      </c>
      <c r="G148" s="45">
        <v>0</v>
      </c>
      <c r="H148" s="42">
        <f t="shared" si="6"/>
        <v>92.919184290030216</v>
      </c>
      <c r="I148" s="42">
        <f t="shared" si="7"/>
        <v>7.0808157099697882</v>
      </c>
    </row>
    <row r="149" spans="1:9" ht="13.8" x14ac:dyDescent="0.25">
      <c r="A149" s="34" t="s">
        <v>28</v>
      </c>
      <c r="B149" s="42">
        <f t="shared" si="9"/>
        <v>211.15</v>
      </c>
      <c r="C149" s="42">
        <v>201.15</v>
      </c>
      <c r="D149" s="42">
        <v>10</v>
      </c>
      <c r="E149" s="43">
        <f>(G149*D149+F149*C149)/(C149+D149)</f>
        <v>688.9405171377656</v>
      </c>
      <c r="F149" s="43">
        <v>721.61962969843785</v>
      </c>
      <c r="G149" s="43">
        <v>31.600167979842418</v>
      </c>
      <c r="H149" s="42">
        <f t="shared" si="6"/>
        <v>95.26403031020601</v>
      </c>
      <c r="I149" s="42">
        <f t="shared" si="7"/>
        <v>4.7359696897939854</v>
      </c>
    </row>
    <row r="150" spans="1:9" ht="13.8" x14ac:dyDescent="0.25">
      <c r="A150" s="34" t="s">
        <v>29</v>
      </c>
      <c r="B150" s="42">
        <f t="shared" si="9"/>
        <v>227.14</v>
      </c>
      <c r="C150" s="42">
        <v>197.14</v>
      </c>
      <c r="D150" s="42">
        <v>30</v>
      </c>
      <c r="E150" s="43">
        <f>(G150*D150+F150*C150)/(C150+D150)</f>
        <v>631.87428898476708</v>
      </c>
      <c r="F150" s="43">
        <v>725.9</v>
      </c>
      <c r="G150" s="43">
        <v>14</v>
      </c>
      <c r="H150" s="42">
        <f t="shared" si="6"/>
        <v>86.792286695430136</v>
      </c>
      <c r="I150" s="42">
        <f t="shared" si="7"/>
        <v>13.207713304569872</v>
      </c>
    </row>
    <row r="151" spans="1:9" ht="13.8" x14ac:dyDescent="0.25">
      <c r="A151" s="34" t="s">
        <v>30</v>
      </c>
      <c r="B151" s="42">
        <f t="shared" si="9"/>
        <v>227.29</v>
      </c>
      <c r="C151" s="42">
        <v>200.29</v>
      </c>
      <c r="D151" s="42">
        <v>27</v>
      </c>
      <c r="E151" s="43">
        <f>(G151*D151+F151*C151)/(C151+D151)</f>
        <v>644.25489167277988</v>
      </c>
      <c r="F151" s="43">
        <v>728.27247655053236</v>
      </c>
      <c r="G151" s="43">
        <v>21</v>
      </c>
      <c r="H151" s="42">
        <f t="shared" si="6"/>
        <v>88.120902811386344</v>
      </c>
      <c r="I151" s="42">
        <f t="shared" si="7"/>
        <v>11.879097188613667</v>
      </c>
    </row>
    <row r="152" spans="1:9" ht="13.8" x14ac:dyDescent="0.25">
      <c r="A152" s="34" t="s">
        <v>39</v>
      </c>
      <c r="B152" s="35">
        <v>122.6459</v>
      </c>
      <c r="C152" s="35">
        <v>122.6459</v>
      </c>
      <c r="D152" s="35">
        <v>0</v>
      </c>
      <c r="E152" s="35">
        <v>1021.5</v>
      </c>
      <c r="F152" s="35">
        <v>1021.5</v>
      </c>
      <c r="G152" s="46">
        <v>0</v>
      </c>
      <c r="H152" s="35">
        <v>100</v>
      </c>
      <c r="I152" s="35">
        <v>0</v>
      </c>
    </row>
    <row r="153" spans="1:9" ht="13.8" x14ac:dyDescent="0.25">
      <c r="A153" s="34" t="s">
        <v>19</v>
      </c>
      <c r="B153" s="42">
        <v>199.64</v>
      </c>
      <c r="C153" s="42">
        <v>199.64</v>
      </c>
      <c r="D153" s="42">
        <v>0</v>
      </c>
      <c r="E153" s="42">
        <f>(G153*D153+F153*C153)/(C153+D153)</f>
        <v>965</v>
      </c>
      <c r="F153" s="42">
        <v>965</v>
      </c>
      <c r="G153" s="45">
        <v>0</v>
      </c>
      <c r="H153" s="42">
        <f t="shared" si="6"/>
        <v>100</v>
      </c>
      <c r="I153" s="42">
        <f t="shared" si="7"/>
        <v>0</v>
      </c>
    </row>
    <row r="154" spans="1:9" ht="13.8" x14ac:dyDescent="0.25">
      <c r="A154" s="34" t="s">
        <v>20</v>
      </c>
      <c r="B154" s="42">
        <v>199.64</v>
      </c>
      <c r="C154" s="42">
        <v>199.64</v>
      </c>
      <c r="D154" s="42">
        <v>0</v>
      </c>
      <c r="E154" s="42">
        <f>(G154*D154+F154*C154)/(C154+D154)</f>
        <v>1090.5</v>
      </c>
      <c r="F154" s="42">
        <v>1090.5</v>
      </c>
      <c r="G154" s="45">
        <v>0</v>
      </c>
      <c r="H154" s="42">
        <f>C154/B154*100</f>
        <v>100</v>
      </c>
      <c r="I154" s="42">
        <f>D154/B154*100</f>
        <v>0</v>
      </c>
    </row>
    <row r="155" spans="1:9" ht="13.8" x14ac:dyDescent="0.25">
      <c r="A155" s="34" t="s">
        <v>21</v>
      </c>
      <c r="B155" s="42">
        <v>199.64</v>
      </c>
      <c r="C155" s="42">
        <v>199.64</v>
      </c>
      <c r="D155" s="42">
        <v>0</v>
      </c>
      <c r="E155" s="42">
        <f>(G155*D155+F155*C155)/(C155+D155)</f>
        <v>1090.5</v>
      </c>
      <c r="F155" s="42">
        <v>1090.5</v>
      </c>
      <c r="G155" s="45">
        <v>0</v>
      </c>
      <c r="H155" s="42">
        <f>C155/B155*100</f>
        <v>100</v>
      </c>
      <c r="I155" s="42">
        <f>D155/B155*100</f>
        <v>0</v>
      </c>
    </row>
    <row r="156" spans="1:9" ht="13.8" x14ac:dyDescent="0.25">
      <c r="A156" s="34" t="s">
        <v>22</v>
      </c>
      <c r="B156" s="42">
        <v>159.63999999999999</v>
      </c>
      <c r="C156" s="42">
        <v>159.63999999999999</v>
      </c>
      <c r="D156" s="42">
        <v>0</v>
      </c>
      <c r="E156" s="42">
        <v>935.89999999999986</v>
      </c>
      <c r="F156" s="42">
        <v>935.89999999999986</v>
      </c>
      <c r="G156" s="45">
        <v>0</v>
      </c>
      <c r="H156" s="42">
        <v>100</v>
      </c>
      <c r="I156" s="42">
        <v>0</v>
      </c>
    </row>
    <row r="157" spans="1:9" ht="13.8" x14ac:dyDescent="0.25">
      <c r="A157" s="34" t="s">
        <v>23</v>
      </c>
      <c r="B157" s="42">
        <v>143.24</v>
      </c>
      <c r="C157" s="42">
        <v>143.24</v>
      </c>
      <c r="D157" s="42">
        <v>0</v>
      </c>
      <c r="E157" s="42">
        <v>996.30000000000007</v>
      </c>
      <c r="F157" s="42">
        <v>996.30000000000007</v>
      </c>
      <c r="G157" s="45">
        <v>0</v>
      </c>
      <c r="H157" s="42">
        <v>100</v>
      </c>
      <c r="I157" s="42">
        <v>0</v>
      </c>
    </row>
    <row r="158" spans="1:9" ht="13.8" x14ac:dyDescent="0.25">
      <c r="A158" s="34" t="s">
        <v>24</v>
      </c>
      <c r="B158" s="42">
        <v>138.47</v>
      </c>
      <c r="C158" s="42">
        <v>138.47</v>
      </c>
      <c r="D158" s="42">
        <v>0</v>
      </c>
      <c r="E158" s="42">
        <v>1003.23</v>
      </c>
      <c r="F158" s="42">
        <v>1003.23</v>
      </c>
      <c r="G158" s="45">
        <v>0</v>
      </c>
      <c r="H158" s="42">
        <v>100</v>
      </c>
      <c r="I158" s="42">
        <v>0</v>
      </c>
    </row>
    <row r="159" spans="1:9" ht="13.8" x14ac:dyDescent="0.25">
      <c r="A159" s="34" t="s">
        <v>25</v>
      </c>
      <c r="B159" s="42">
        <v>135.15</v>
      </c>
      <c r="C159" s="42">
        <v>135.15</v>
      </c>
      <c r="D159" s="42">
        <v>0</v>
      </c>
      <c r="E159" s="42">
        <v>1002.713099904969</v>
      </c>
      <c r="F159" s="42">
        <v>1002.713099904969</v>
      </c>
      <c r="G159" s="45">
        <v>0</v>
      </c>
      <c r="H159" s="42">
        <v>100</v>
      </c>
      <c r="I159" s="42">
        <v>0</v>
      </c>
    </row>
    <row r="160" spans="1:9" ht="13.8" x14ac:dyDescent="0.25">
      <c r="A160" s="34" t="s">
        <v>26</v>
      </c>
      <c r="B160" s="42">
        <v>133.15</v>
      </c>
      <c r="C160" s="42">
        <v>133.15</v>
      </c>
      <c r="D160" s="42">
        <v>0</v>
      </c>
      <c r="E160" s="42">
        <v>1002.3537740778889</v>
      </c>
      <c r="F160" s="42">
        <v>1002.3537740778889</v>
      </c>
      <c r="G160" s="45">
        <v>0</v>
      </c>
      <c r="H160" s="42">
        <v>100</v>
      </c>
      <c r="I160" s="42">
        <v>0</v>
      </c>
    </row>
    <row r="161" spans="1:9" ht="13.8" x14ac:dyDescent="0.25">
      <c r="A161" s="34" t="s">
        <v>27</v>
      </c>
      <c r="B161" s="42">
        <v>130.15</v>
      </c>
      <c r="C161" s="42">
        <v>130.15</v>
      </c>
      <c r="D161" s="42">
        <v>0</v>
      </c>
      <c r="E161" s="42">
        <v>1003.3</v>
      </c>
      <c r="F161" s="42">
        <v>1003.3</v>
      </c>
      <c r="G161" s="45">
        <v>0</v>
      </c>
      <c r="H161" s="42">
        <v>100</v>
      </c>
      <c r="I161" s="42">
        <v>0</v>
      </c>
    </row>
    <row r="162" spans="1:9" ht="13.8" x14ac:dyDescent="0.25">
      <c r="A162" s="34" t="s">
        <v>28</v>
      </c>
      <c r="B162" s="42">
        <v>128.15</v>
      </c>
      <c r="C162" s="42">
        <v>128.15</v>
      </c>
      <c r="D162" s="42">
        <v>0</v>
      </c>
      <c r="E162" s="42">
        <v>1002.8</v>
      </c>
      <c r="F162" s="42">
        <v>1002.8</v>
      </c>
      <c r="G162" s="45">
        <v>0</v>
      </c>
      <c r="H162" s="42">
        <v>100</v>
      </c>
      <c r="I162" s="42">
        <v>0</v>
      </c>
    </row>
    <row r="163" spans="1:9" ht="13.8" x14ac:dyDescent="0.25">
      <c r="A163" s="34" t="s">
        <v>29</v>
      </c>
      <c r="B163" s="42">
        <v>123.15</v>
      </c>
      <c r="C163" s="42">
        <v>123.15</v>
      </c>
      <c r="D163" s="42">
        <v>0</v>
      </c>
      <c r="E163" s="42">
        <v>1002.4</v>
      </c>
      <c r="F163" s="42">
        <v>1002.4</v>
      </c>
      <c r="G163" s="45">
        <v>0</v>
      </c>
      <c r="H163" s="42">
        <v>100</v>
      </c>
      <c r="I163" s="42">
        <v>0</v>
      </c>
    </row>
    <row r="164" spans="1:9" ht="13.8" x14ac:dyDescent="0.25">
      <c r="A164" s="34" t="s">
        <v>30</v>
      </c>
      <c r="B164" s="42">
        <v>122.6459</v>
      </c>
      <c r="C164" s="42">
        <v>122.6459</v>
      </c>
      <c r="D164" s="42">
        <v>0</v>
      </c>
      <c r="E164" s="42">
        <v>1021.5</v>
      </c>
      <c r="F164" s="42">
        <v>1021.5</v>
      </c>
      <c r="G164" s="45">
        <v>0</v>
      </c>
      <c r="H164" s="42">
        <v>100</v>
      </c>
      <c r="I164" s="42">
        <v>0</v>
      </c>
    </row>
    <row r="165" spans="1:9" ht="13.8" x14ac:dyDescent="0.25">
      <c r="A165" s="34" t="s">
        <v>40</v>
      </c>
      <c r="B165" s="35">
        <v>387.06049999999999</v>
      </c>
      <c r="C165" s="35">
        <v>277.44</v>
      </c>
      <c r="D165" s="35">
        <v>109.62049999999999</v>
      </c>
      <c r="E165" s="35">
        <f>(G165*D165+F165*C165)/(C165+D165)</f>
        <v>289.77129200997837</v>
      </c>
      <c r="F165" s="35">
        <v>398.3220010489772</v>
      </c>
      <c r="G165" s="35">
        <v>15.038840362888328</v>
      </c>
      <c r="H165" s="35">
        <v>71.678716893095526</v>
      </c>
      <c r="I165" s="35">
        <v>28.321283106904477</v>
      </c>
    </row>
    <row r="166" spans="1:9" ht="13.8" x14ac:dyDescent="0.25">
      <c r="A166" s="34" t="s">
        <v>19</v>
      </c>
      <c r="B166" s="42">
        <v>122.6459</v>
      </c>
      <c r="C166" s="42">
        <v>122.6459</v>
      </c>
      <c r="D166" s="42">
        <v>0</v>
      </c>
      <c r="E166" s="42">
        <v>920.7</v>
      </c>
      <c r="F166" s="42">
        <v>920.7</v>
      </c>
      <c r="G166" s="45">
        <v>0</v>
      </c>
      <c r="H166" s="42">
        <v>100</v>
      </c>
      <c r="I166" s="42">
        <v>0</v>
      </c>
    </row>
    <row r="167" spans="1:9" ht="13.8" x14ac:dyDescent="0.25">
      <c r="A167" s="34" t="s">
        <v>20</v>
      </c>
      <c r="B167" s="42">
        <v>142.64590000000001</v>
      </c>
      <c r="C167" s="42">
        <v>142.64590000000001</v>
      </c>
      <c r="D167" s="42">
        <v>0</v>
      </c>
      <c r="E167" s="42">
        <f>(G167*D167+F167*C167)/(C167+D167)</f>
        <v>800.88920632049633</v>
      </c>
      <c r="F167" s="42">
        <v>800.88920632049633</v>
      </c>
      <c r="G167" s="45">
        <v>0</v>
      </c>
      <c r="H167" s="42">
        <v>100</v>
      </c>
      <c r="I167" s="42">
        <v>0</v>
      </c>
    </row>
    <row r="168" spans="1:9" ht="13.8" x14ac:dyDescent="0.25">
      <c r="A168" s="34" t="s">
        <v>21</v>
      </c>
      <c r="B168" s="42">
        <v>167.64590000000001</v>
      </c>
      <c r="C168" s="42">
        <v>167.64590000000001</v>
      </c>
      <c r="D168" s="42">
        <v>0</v>
      </c>
      <c r="E168" s="42">
        <f>(G168*D168+F168*C168)/(C168+D168)</f>
        <v>798.89999999999986</v>
      </c>
      <c r="F168" s="42">
        <v>798.9</v>
      </c>
      <c r="G168" s="45">
        <v>0</v>
      </c>
      <c r="H168" s="42">
        <v>100</v>
      </c>
      <c r="I168" s="42">
        <v>0</v>
      </c>
    </row>
    <row r="169" spans="1:9" ht="13.8" x14ac:dyDescent="0.25">
      <c r="A169" s="34" t="s">
        <v>22</v>
      </c>
      <c r="B169" s="42">
        <v>199.64590000000001</v>
      </c>
      <c r="C169" s="42">
        <v>199.64590000000001</v>
      </c>
      <c r="D169" s="42">
        <v>0</v>
      </c>
      <c r="E169" s="42">
        <v>684.49408609980139</v>
      </c>
      <c r="F169" s="42">
        <v>684.49408609980139</v>
      </c>
      <c r="G169" s="45">
        <v>0</v>
      </c>
      <c r="H169" s="42">
        <v>100</v>
      </c>
      <c r="I169" s="42">
        <v>0</v>
      </c>
    </row>
    <row r="170" spans="1:9" ht="13.8" x14ac:dyDescent="0.25">
      <c r="A170" s="34" t="s">
        <v>23</v>
      </c>
      <c r="B170" s="42">
        <v>205.64590000000001</v>
      </c>
      <c r="C170" s="42">
        <v>205.64590000000001</v>
      </c>
      <c r="D170" s="42">
        <v>0</v>
      </c>
      <c r="E170" s="42">
        <v>606.34748870832959</v>
      </c>
      <c r="F170" s="42">
        <v>606.34748870832959</v>
      </c>
      <c r="G170" s="45">
        <v>0</v>
      </c>
      <c r="H170" s="42">
        <v>100</v>
      </c>
      <c r="I170" s="42">
        <v>0</v>
      </c>
    </row>
    <row r="171" spans="1:9" ht="13.8" x14ac:dyDescent="0.25">
      <c r="A171" s="34" t="s">
        <v>24</v>
      </c>
      <c r="B171" s="42">
        <v>211.16499999999999</v>
      </c>
      <c r="C171" s="42">
        <v>211.16499999999999</v>
      </c>
      <c r="D171" s="42">
        <v>0</v>
      </c>
      <c r="E171" s="42">
        <v>545.98127016778255</v>
      </c>
      <c r="F171" s="42">
        <v>545.98127016778255</v>
      </c>
      <c r="G171" s="45">
        <v>0</v>
      </c>
      <c r="H171" s="42">
        <v>100</v>
      </c>
      <c r="I171" s="42">
        <v>0</v>
      </c>
    </row>
    <row r="172" spans="1:9" ht="13.8" x14ac:dyDescent="0.25">
      <c r="A172" s="34" t="s">
        <v>25</v>
      </c>
      <c r="B172" s="42">
        <v>218.1866</v>
      </c>
      <c r="C172" s="42">
        <v>218.1866</v>
      </c>
      <c r="D172" s="42">
        <v>0</v>
      </c>
      <c r="E172" s="42">
        <v>479.47305852768625</v>
      </c>
      <c r="F172" s="42">
        <v>479.47305852768625</v>
      </c>
      <c r="G172" s="45">
        <v>0</v>
      </c>
      <c r="H172" s="42">
        <v>100</v>
      </c>
      <c r="I172" s="42">
        <v>0</v>
      </c>
    </row>
    <row r="173" spans="1:9" ht="13.8" x14ac:dyDescent="0.25">
      <c r="A173" s="34" t="s">
        <v>26</v>
      </c>
      <c r="B173" s="42">
        <v>239.91650000000001</v>
      </c>
      <c r="C173" s="42">
        <v>239.91650000000001</v>
      </c>
      <c r="D173" s="42">
        <v>0</v>
      </c>
      <c r="E173" s="42">
        <v>445.40296533638661</v>
      </c>
      <c r="F173" s="42">
        <v>445.40296533638661</v>
      </c>
      <c r="G173" s="45">
        <v>0</v>
      </c>
      <c r="H173" s="42">
        <v>100</v>
      </c>
      <c r="I173" s="42">
        <v>0</v>
      </c>
    </row>
    <row r="174" spans="1:9" ht="13.8" x14ac:dyDescent="0.25">
      <c r="A174" s="34" t="s">
        <v>27</v>
      </c>
      <c r="B174" s="42">
        <v>240.441</v>
      </c>
      <c r="C174" s="42">
        <v>240.441</v>
      </c>
      <c r="D174" s="42">
        <v>0</v>
      </c>
      <c r="E174" s="42">
        <v>445.91780547047631</v>
      </c>
      <c r="F174" s="42">
        <v>445.91780547047631</v>
      </c>
      <c r="G174" s="45">
        <v>0</v>
      </c>
      <c r="H174" s="42">
        <v>100</v>
      </c>
      <c r="I174" s="42">
        <v>0</v>
      </c>
    </row>
    <row r="175" spans="1:9" ht="13.8" x14ac:dyDescent="0.25">
      <c r="A175" s="34" t="s">
        <v>28</v>
      </c>
      <c r="B175" s="42">
        <v>241.36299999999997</v>
      </c>
      <c r="C175" s="42">
        <v>241.36299999999997</v>
      </c>
      <c r="D175" s="42">
        <v>0</v>
      </c>
      <c r="E175" s="42">
        <v>425.21765776872121</v>
      </c>
      <c r="F175" s="42">
        <v>425.21765776872121</v>
      </c>
      <c r="G175" s="45">
        <v>0</v>
      </c>
      <c r="H175" s="42">
        <v>100</v>
      </c>
      <c r="I175" s="42">
        <v>0</v>
      </c>
    </row>
    <row r="176" spans="1:9" ht="13.8" x14ac:dyDescent="0.25">
      <c r="A176" s="34" t="s">
        <v>29</v>
      </c>
      <c r="B176" s="42">
        <v>385.08219999999994</v>
      </c>
      <c r="C176" s="42">
        <v>272.85019999999997</v>
      </c>
      <c r="D176" s="42">
        <v>112.232</v>
      </c>
      <c r="E176" s="42">
        <v>293.61676833337185</v>
      </c>
      <c r="F176" s="42">
        <v>409.45473782575624</v>
      </c>
      <c r="G176" s="42">
        <v>12</v>
      </c>
      <c r="H176" s="42">
        <v>70.855053804096883</v>
      </c>
      <c r="I176" s="42">
        <v>29.144946195903117</v>
      </c>
    </row>
    <row r="177" spans="1:12" ht="13.8" x14ac:dyDescent="0.25">
      <c r="A177" s="34" t="s">
        <v>30</v>
      </c>
      <c r="B177" s="42">
        <v>387.06049999999999</v>
      </c>
      <c r="C177" s="42">
        <v>277.44</v>
      </c>
      <c r="D177" s="42">
        <v>109.62049999999999</v>
      </c>
      <c r="E177" s="42">
        <f>(G177*D177+F177*C177)/(C177+D177)</f>
        <v>289.77129200997837</v>
      </c>
      <c r="F177" s="42">
        <v>398.3220010489772</v>
      </c>
      <c r="G177" s="42">
        <v>15.038840362888328</v>
      </c>
      <c r="H177" s="42">
        <v>71.678716893095526</v>
      </c>
      <c r="I177" s="42">
        <v>28.321283106904477</v>
      </c>
    </row>
    <row r="178" spans="1:12" ht="13.8" x14ac:dyDescent="0.25">
      <c r="A178" s="34" t="s">
        <v>41</v>
      </c>
      <c r="B178" s="35">
        <v>1665.4284000000002</v>
      </c>
      <c r="C178" s="35">
        <v>739.81690000000015</v>
      </c>
      <c r="D178" s="35">
        <v>925.61150000000009</v>
      </c>
      <c r="E178" s="35">
        <f>(G178*D178+F178*C178)/(C178+D178)</f>
        <v>184.374909428378</v>
      </c>
      <c r="F178" s="35">
        <v>398.75230587423817</v>
      </c>
      <c r="G178" s="35">
        <v>13.028701144829991</v>
      </c>
      <c r="H178" s="35">
        <f>C178/B178*100</f>
        <v>44.422017782331565</v>
      </c>
      <c r="I178" s="35">
        <f>D178/B178*100</f>
        <v>55.577982217668435</v>
      </c>
    </row>
    <row r="179" spans="1:12" ht="13.8" x14ac:dyDescent="0.25">
      <c r="A179" s="34" t="s">
        <v>19</v>
      </c>
      <c r="B179" s="42">
        <v>238.64999999999998</v>
      </c>
      <c r="C179" s="42">
        <v>200.14</v>
      </c>
      <c r="D179" s="42">
        <v>38.51</v>
      </c>
      <c r="E179" s="42">
        <v>346.36150902136643</v>
      </c>
      <c r="F179" s="42">
        <v>409.54142901851458</v>
      </c>
      <c r="G179" s="42">
        <v>18.009673440238913</v>
      </c>
      <c r="H179" s="42">
        <v>83.863398282002933</v>
      </c>
      <c r="I179" s="42">
        <v>16.136601717997067</v>
      </c>
    </row>
    <row r="180" spans="1:12" ht="13.8" x14ac:dyDescent="0.25">
      <c r="A180" s="34" t="s">
        <v>20</v>
      </c>
      <c r="B180" s="42">
        <v>368.37399999999997</v>
      </c>
      <c r="C180" s="42">
        <v>278.33</v>
      </c>
      <c r="D180" s="42">
        <v>90.043999999999997</v>
      </c>
      <c r="E180" s="42">
        <v>309.66234012493805</v>
      </c>
      <c r="F180" s="42">
        <v>406.34794113374869</v>
      </c>
      <c r="G180" s="42">
        <v>10.802856663716195</v>
      </c>
      <c r="H180" s="42">
        <v>75.556363912762578</v>
      </c>
      <c r="I180" s="42">
        <v>24.443636087237426</v>
      </c>
    </row>
    <row r="181" spans="1:12" ht="13.8" x14ac:dyDescent="0.25">
      <c r="A181" s="34" t="s">
        <v>21</v>
      </c>
      <c r="B181" s="42">
        <v>380.87799999999999</v>
      </c>
      <c r="C181" s="42">
        <v>311.77999999999997</v>
      </c>
      <c r="D181" s="42">
        <v>69.097999999999999</v>
      </c>
      <c r="E181" s="42">
        <v>348.68001443260209</v>
      </c>
      <c r="F181" s="42">
        <v>412.89618571903327</v>
      </c>
      <c r="G181" s="42">
        <v>14.942685913611401</v>
      </c>
      <c r="H181" s="42">
        <v>53.89118364577331</v>
      </c>
      <c r="I181" s="42">
        <v>10.369488768855453</v>
      </c>
    </row>
    <row r="182" spans="1:12" ht="13.8" x14ac:dyDescent="0.25">
      <c r="A182" s="34" t="s">
        <v>22</v>
      </c>
      <c r="B182" s="42">
        <v>504.64</v>
      </c>
      <c r="C182" s="42">
        <v>429.96</v>
      </c>
      <c r="D182" s="42">
        <v>74.680000000000007</v>
      </c>
      <c r="E182" s="42">
        <v>338.72354310440875</v>
      </c>
      <c r="F182" s="42">
        <v>395.64528526367951</v>
      </c>
      <c r="G182" s="42">
        <v>11.00431092979642</v>
      </c>
      <c r="H182" s="42">
        <v>85.201331642358909</v>
      </c>
      <c r="I182" s="42">
        <v>14.798668357641093</v>
      </c>
    </row>
    <row r="183" spans="1:12" ht="13.8" x14ac:dyDescent="0.25">
      <c r="A183" s="34" t="s">
        <v>23</v>
      </c>
      <c r="B183" s="42">
        <v>557.26479999999992</v>
      </c>
      <c r="C183" s="42">
        <v>432.26479999999998</v>
      </c>
      <c r="D183" s="42">
        <v>125</v>
      </c>
      <c r="E183" s="42">
        <v>308.30094436055197</v>
      </c>
      <c r="F183" s="42">
        <v>392.67854798109983</v>
      </c>
      <c r="G183" s="42">
        <v>16.513200732428558</v>
      </c>
      <c r="H183" s="42">
        <v>77.569012074690534</v>
      </c>
      <c r="I183" s="42">
        <v>22.430987925309477</v>
      </c>
    </row>
    <row r="184" spans="1:12" ht="13.8" x14ac:dyDescent="0.25">
      <c r="A184" s="34" t="s">
        <v>24</v>
      </c>
      <c r="B184" s="42">
        <v>784.16480000000001</v>
      </c>
      <c r="C184" s="42">
        <v>434.16480000000001</v>
      </c>
      <c r="D184" s="42">
        <v>350</v>
      </c>
      <c r="E184" s="42">
        <v>223.05830953676343</v>
      </c>
      <c r="F184" s="42">
        <v>390.8365086028345</v>
      </c>
      <c r="G184" s="42">
        <v>14.934343131389367</v>
      </c>
      <c r="H184" s="42">
        <v>55.366524995766198</v>
      </c>
      <c r="I184" s="42">
        <v>44.633475004233802</v>
      </c>
    </row>
    <row r="185" spans="1:12" ht="13.8" x14ac:dyDescent="0.25">
      <c r="A185" s="34" t="s">
        <v>25</v>
      </c>
      <c r="B185" s="42">
        <v>910.66480000000001</v>
      </c>
      <c r="C185" s="42">
        <v>460.66480000000001</v>
      </c>
      <c r="D185" s="42">
        <v>450</v>
      </c>
      <c r="E185" s="42">
        <v>196.51012681493063</v>
      </c>
      <c r="F185" s="42">
        <v>377.74649498718207</v>
      </c>
      <c r="G185" s="42">
        <v>10.978537266493783</v>
      </c>
      <c r="H185" s="42">
        <v>50.585550248565667</v>
      </c>
      <c r="I185" s="42">
        <v>49.414449751434333</v>
      </c>
    </row>
    <row r="186" spans="1:12" ht="13.8" x14ac:dyDescent="0.25">
      <c r="A186" s="34" t="s">
        <v>26</v>
      </c>
      <c r="B186" s="42">
        <v>1043.3899999999999</v>
      </c>
      <c r="C186" s="42">
        <v>493.39</v>
      </c>
      <c r="D186" s="42">
        <v>550</v>
      </c>
      <c r="E186" s="42">
        <v>184.30443109442612</v>
      </c>
      <c r="F186" s="42">
        <v>373.67319137652078</v>
      </c>
      <c r="G186" s="42">
        <v>14.426880847912086</v>
      </c>
      <c r="H186" s="42">
        <v>47.287208043013642</v>
      </c>
      <c r="I186" s="42">
        <v>52.712791956986372</v>
      </c>
      <c r="L186" s="2" t="s">
        <v>42</v>
      </c>
    </row>
    <row r="187" spans="1:12" ht="13.8" x14ac:dyDescent="0.25">
      <c r="A187" s="34" t="s">
        <v>27</v>
      </c>
      <c r="B187" s="42">
        <v>1119.9180000000001</v>
      </c>
      <c r="C187" s="42">
        <v>519.91800000000001</v>
      </c>
      <c r="D187" s="42">
        <v>600</v>
      </c>
      <c r="E187" s="42">
        <v>178.93819264227591</v>
      </c>
      <c r="F187" s="42">
        <v>368.3151008966974</v>
      </c>
      <c r="G187" s="42">
        <v>14.837420332572119</v>
      </c>
      <c r="H187" s="42">
        <v>46.424648947512225</v>
      </c>
      <c r="I187" s="42">
        <v>53.575351052487761</v>
      </c>
    </row>
    <row r="188" spans="1:12" ht="13.8" x14ac:dyDescent="0.25">
      <c r="A188" s="34" t="s">
        <v>28</v>
      </c>
      <c r="B188" s="42">
        <v>1239.6179999999999</v>
      </c>
      <c r="C188" s="42">
        <v>539.61800000000005</v>
      </c>
      <c r="D188" s="42">
        <v>700</v>
      </c>
      <c r="E188" s="42">
        <v>147.65660794526283</v>
      </c>
      <c r="F188" s="42">
        <v>323.63543509330754</v>
      </c>
      <c r="G188" s="42">
        <v>11.997546876729091</v>
      </c>
      <c r="H188" s="42">
        <v>43.530990998839968</v>
      </c>
      <c r="I188" s="42">
        <v>56.469009001160039</v>
      </c>
    </row>
    <row r="189" spans="1:12" ht="13.8" x14ac:dyDescent="0.25">
      <c r="A189" s="34" t="s">
        <v>29</v>
      </c>
      <c r="B189" s="42">
        <v>1423.318</v>
      </c>
      <c r="C189" s="42">
        <v>623.31799999999998</v>
      </c>
      <c r="D189" s="42">
        <v>800</v>
      </c>
      <c r="E189" s="42">
        <f>(G189*D189+F189*C189)/(C189+D189)</f>
        <v>182.25574943121583</v>
      </c>
      <c r="F189" s="42">
        <v>397.88892424139902</v>
      </c>
      <c r="G189" s="42">
        <v>14.245700360798606</v>
      </c>
      <c r="H189" s="42">
        <v>43.793305501651773</v>
      </c>
      <c r="I189" s="42">
        <v>56.206694498348227</v>
      </c>
    </row>
    <row r="190" spans="1:12" ht="13.8" x14ac:dyDescent="0.25">
      <c r="A190" s="34" t="s">
        <v>30</v>
      </c>
      <c r="B190" s="42">
        <v>1665.4284000000002</v>
      </c>
      <c r="C190" s="42">
        <v>739.81690000000015</v>
      </c>
      <c r="D190" s="42">
        <v>925.61150000000009</v>
      </c>
      <c r="E190" s="42">
        <f>(G190*D190+F190*C190)/(C190+D190)</f>
        <v>184.374909428378</v>
      </c>
      <c r="F190" s="42">
        <v>398.75230587423817</v>
      </c>
      <c r="G190" s="42">
        <v>13.028701144829991</v>
      </c>
      <c r="H190" s="42">
        <f>C190/B190*100</f>
        <v>44.422017782331565</v>
      </c>
      <c r="I190" s="42">
        <f>D190/B190*100</f>
        <v>55.577982217668435</v>
      </c>
    </row>
    <row r="191" spans="1:12" ht="13.8" x14ac:dyDescent="0.25">
      <c r="A191" s="34" t="s">
        <v>43</v>
      </c>
      <c r="B191" s="35">
        <v>1989.1999999999998</v>
      </c>
      <c r="C191" s="35">
        <v>980.93</v>
      </c>
      <c r="D191" s="35">
        <v>1008.27</v>
      </c>
      <c r="E191" s="35">
        <v>308.0544098010327</v>
      </c>
      <c r="F191" s="35">
        <v>613.89873783411758</v>
      </c>
      <c r="G191" s="35">
        <v>10.50328093922591</v>
      </c>
      <c r="H191" s="35">
        <v>49.31278906092902</v>
      </c>
      <c r="I191" s="35">
        <v>50.687210939070994</v>
      </c>
    </row>
    <row r="192" spans="1:12" ht="13.8" x14ac:dyDescent="0.25">
      <c r="A192" s="34" t="s">
        <v>19</v>
      </c>
      <c r="B192" s="42">
        <v>1659.8169000000003</v>
      </c>
      <c r="C192" s="42">
        <v>759.81690000000015</v>
      </c>
      <c r="D192" s="42">
        <v>900</v>
      </c>
      <c r="E192" s="42">
        <v>200.93613231854388</v>
      </c>
      <c r="F192" s="42">
        <v>416.68088131480755</v>
      </c>
      <c r="G192" s="42">
        <v>18.795569681189242</v>
      </c>
      <c r="H192" s="42">
        <v>45.777151684622567</v>
      </c>
      <c r="I192" s="42">
        <v>54.222848315377426</v>
      </c>
    </row>
    <row r="193" spans="1:9" ht="13.8" x14ac:dyDescent="0.25">
      <c r="A193" s="34" t="s">
        <v>20</v>
      </c>
      <c r="B193" s="42">
        <v>1674.8169000000003</v>
      </c>
      <c r="C193" s="42">
        <v>824.81690000000015</v>
      </c>
      <c r="D193" s="42">
        <v>850</v>
      </c>
      <c r="E193" s="42">
        <v>233.5722052667582</v>
      </c>
      <c r="F193" s="42">
        <v>454.11224301298478</v>
      </c>
      <c r="G193" s="42">
        <v>19.566146137669332</v>
      </c>
      <c r="H193" s="42">
        <v>49.248183487998006</v>
      </c>
      <c r="I193" s="42">
        <v>50.751816512001987</v>
      </c>
    </row>
    <row r="194" spans="1:9" ht="13.8" x14ac:dyDescent="0.25">
      <c r="A194" s="34" t="s">
        <v>21</v>
      </c>
      <c r="B194" s="42">
        <v>1409.8200000000002</v>
      </c>
      <c r="C194" s="42">
        <v>809.82</v>
      </c>
      <c r="D194" s="42">
        <v>600</v>
      </c>
      <c r="E194" s="42">
        <v>285.66400202743756</v>
      </c>
      <c r="F194" s="42">
        <v>487.59613650203215</v>
      </c>
      <c r="G194" s="42">
        <v>13.116200127077358</v>
      </c>
      <c r="H194" s="42">
        <v>57.441375494744008</v>
      </c>
      <c r="I194" s="42">
        <v>42.558624505255985</v>
      </c>
    </row>
    <row r="195" spans="1:9" ht="13.8" x14ac:dyDescent="0.25">
      <c r="A195" s="34" t="s">
        <v>22</v>
      </c>
      <c r="B195" s="42">
        <v>1672.5</v>
      </c>
      <c r="C195" s="42">
        <v>772.5</v>
      </c>
      <c r="D195" s="42">
        <v>900</v>
      </c>
      <c r="E195" s="42">
        <v>248.74356585124332</v>
      </c>
      <c r="F195" s="42">
        <v>524.01136581942831</v>
      </c>
      <c r="G195" s="42">
        <v>12.472037545217839</v>
      </c>
      <c r="H195" s="42">
        <v>46.188340807174889</v>
      </c>
      <c r="I195" s="42">
        <v>53.811659192825111</v>
      </c>
    </row>
    <row r="196" spans="1:9" ht="13.8" x14ac:dyDescent="0.25">
      <c r="A196" s="34" t="s">
        <v>23</v>
      </c>
      <c r="B196" s="42">
        <v>1772.5</v>
      </c>
      <c r="C196" s="42">
        <v>772.5</v>
      </c>
      <c r="D196" s="42">
        <v>1000</v>
      </c>
      <c r="E196" s="42">
        <v>249.65153777990602</v>
      </c>
      <c r="F196" s="42">
        <v>556.03100607205499</v>
      </c>
      <c r="G196" s="42">
        <v>12.973398524220928</v>
      </c>
      <c r="H196" s="42">
        <v>43.582510578279269</v>
      </c>
      <c r="I196" s="42">
        <v>56.417489421720731</v>
      </c>
    </row>
    <row r="197" spans="1:9" ht="13.8" x14ac:dyDescent="0.25">
      <c r="A197" s="34" t="s">
        <v>24</v>
      </c>
      <c r="B197" s="42">
        <v>1792.5</v>
      </c>
      <c r="C197" s="42">
        <v>792.5</v>
      </c>
      <c r="D197" s="42">
        <v>1000</v>
      </c>
      <c r="E197" s="42">
        <v>260.19875713798154</v>
      </c>
      <c r="F197" s="42">
        <v>570.05534803862963</v>
      </c>
      <c r="G197" s="42">
        <v>14.637408849217991</v>
      </c>
      <c r="H197" s="42">
        <v>44.211994421199442</v>
      </c>
      <c r="I197" s="42">
        <v>55.788005578800558</v>
      </c>
    </row>
    <row r="198" spans="1:9" ht="13.8" x14ac:dyDescent="0.25">
      <c r="A198" s="34" t="s">
        <v>25</v>
      </c>
      <c r="B198" s="42">
        <v>1857.5</v>
      </c>
      <c r="C198" s="42">
        <v>857.5</v>
      </c>
      <c r="D198" s="42">
        <v>1000</v>
      </c>
      <c r="E198" s="42">
        <v>272.69238964676521</v>
      </c>
      <c r="F198" s="42">
        <v>577.75355968842234</v>
      </c>
      <c r="G198" s="42">
        <v>11.102436336044249</v>
      </c>
      <c r="H198" s="42">
        <v>46.164199192462988</v>
      </c>
      <c r="I198" s="42">
        <v>53.835800807537012</v>
      </c>
    </row>
    <row r="199" spans="1:9" ht="13.8" x14ac:dyDescent="0.25">
      <c r="A199" s="34" t="s">
        <v>26</v>
      </c>
      <c r="B199" s="42">
        <v>1912.5</v>
      </c>
      <c r="C199" s="42">
        <v>862.5</v>
      </c>
      <c r="D199" s="42">
        <v>1050</v>
      </c>
      <c r="E199" s="42">
        <v>268.65444230247209</v>
      </c>
      <c r="F199" s="42">
        <v>583.99193639155669</v>
      </c>
      <c r="G199" s="42">
        <v>9.6272150150097087</v>
      </c>
      <c r="H199" s="42">
        <v>45.098039215686278</v>
      </c>
      <c r="I199" s="42">
        <v>54.901960784313729</v>
      </c>
    </row>
    <row r="200" spans="1:9" ht="13.8" x14ac:dyDescent="0.25">
      <c r="A200" s="34" t="s">
        <v>27</v>
      </c>
      <c r="B200" s="42">
        <v>1922.5</v>
      </c>
      <c r="C200" s="42">
        <v>872.5</v>
      </c>
      <c r="D200" s="42">
        <v>1050</v>
      </c>
      <c r="E200" s="42">
        <v>269.527466413632</v>
      </c>
      <c r="F200" s="42">
        <v>577.55776813953196</v>
      </c>
      <c r="G200" s="42">
        <v>13.568953789015138</v>
      </c>
      <c r="H200" s="42">
        <v>45.38361508452536</v>
      </c>
      <c r="I200" s="42">
        <v>54.616384915474647</v>
      </c>
    </row>
    <row r="201" spans="1:9" ht="13.8" x14ac:dyDescent="0.25">
      <c r="A201" s="34" t="s">
        <v>28</v>
      </c>
      <c r="B201" s="42">
        <v>1997.5</v>
      </c>
      <c r="C201" s="42">
        <v>947.5</v>
      </c>
      <c r="D201" s="42">
        <v>1050</v>
      </c>
      <c r="E201" s="42">
        <v>287.0575475242444</v>
      </c>
      <c r="F201" s="42">
        <v>589.59083859692225</v>
      </c>
      <c r="G201" s="42">
        <v>14.057268199137441</v>
      </c>
      <c r="H201" s="42">
        <v>47.434292866082608</v>
      </c>
      <c r="I201" s="42">
        <v>52.565707133917392</v>
      </c>
    </row>
    <row r="202" spans="1:9" ht="13.8" x14ac:dyDescent="0.25">
      <c r="A202" s="34" t="s">
        <v>29</v>
      </c>
      <c r="B202" s="42">
        <v>2033.85</v>
      </c>
      <c r="C202" s="42">
        <v>983.85</v>
      </c>
      <c r="D202" s="42">
        <v>1050</v>
      </c>
      <c r="E202" s="42">
        <v>297.78787676913629</v>
      </c>
      <c r="F202" s="42">
        <v>600.3757057870672</v>
      </c>
      <c r="G202" s="42">
        <v>14.263080979334918</v>
      </c>
      <c r="H202" s="42">
        <v>48.373773877129587</v>
      </c>
      <c r="I202" s="42">
        <v>51.62622612287042</v>
      </c>
    </row>
    <row r="203" spans="1:9" ht="13.8" x14ac:dyDescent="0.25">
      <c r="A203" s="34" t="s">
        <v>30</v>
      </c>
      <c r="B203" s="42">
        <v>1989.1999999999998</v>
      </c>
      <c r="C203" s="42">
        <v>980.93</v>
      </c>
      <c r="D203" s="42">
        <v>1008.27</v>
      </c>
      <c r="E203" s="42">
        <v>308.0544098010327</v>
      </c>
      <c r="F203" s="42">
        <v>613.89873783411758</v>
      </c>
      <c r="G203" s="42">
        <v>10.50328093922591</v>
      </c>
      <c r="H203" s="42">
        <v>49.31278906092902</v>
      </c>
      <c r="I203" s="42">
        <v>50.687210939070994</v>
      </c>
    </row>
    <row r="204" spans="1:9" ht="13.8" x14ac:dyDescent="0.25">
      <c r="A204" s="34" t="s">
        <v>44</v>
      </c>
      <c r="B204" s="35">
        <v>1841.33</v>
      </c>
      <c r="C204" s="35">
        <v>1141.33</v>
      </c>
      <c r="D204" s="35">
        <v>700</v>
      </c>
      <c r="E204" s="35">
        <v>443.81936480696021</v>
      </c>
      <c r="F204" s="35">
        <v>706.7</v>
      </c>
      <c r="G204" s="35">
        <v>15.2</v>
      </c>
      <c r="H204" s="35">
        <v>61.984000695149696</v>
      </c>
      <c r="I204" s="35">
        <v>38.015999304850304</v>
      </c>
    </row>
    <row r="205" spans="1:9" ht="13.8" x14ac:dyDescent="0.25">
      <c r="A205" s="34" t="s">
        <v>19</v>
      </c>
      <c r="B205" s="42">
        <f>SUM(C205:D205)</f>
        <v>2032.48</v>
      </c>
      <c r="C205" s="42">
        <v>982.48</v>
      </c>
      <c r="D205" s="42">
        <v>1050</v>
      </c>
      <c r="E205" s="42">
        <f t="shared" ref="E205:E255" si="11">(G205*D205+F205*C205)/(C205+D205)</f>
        <v>307.41084194294217</v>
      </c>
      <c r="F205" s="42">
        <v>620.64995522731419</v>
      </c>
      <c r="G205" s="42">
        <v>14.314495257580415</v>
      </c>
      <c r="H205" s="42">
        <v>47.073678480157675</v>
      </c>
      <c r="I205" s="42">
        <v>52.926321519842332</v>
      </c>
    </row>
    <row r="206" spans="1:9" ht="13.8" x14ac:dyDescent="0.25">
      <c r="A206" s="34" t="s">
        <v>20</v>
      </c>
      <c r="B206" s="42">
        <f>SUM(C206:D206)</f>
        <v>2047.48</v>
      </c>
      <c r="C206" s="42">
        <v>997.48</v>
      </c>
      <c r="D206" s="42">
        <v>1050</v>
      </c>
      <c r="E206" s="42">
        <f t="shared" si="11"/>
        <v>315.57983383750559</v>
      </c>
      <c r="F206" s="42">
        <v>629.24131701761053</v>
      </c>
      <c r="G206" s="42">
        <v>17.607399320847332</v>
      </c>
      <c r="H206" s="42">
        <v>47.380026460329553</v>
      </c>
      <c r="I206" s="42">
        <v>52.619973539670454</v>
      </c>
    </row>
    <row r="207" spans="1:9" ht="13.8" x14ac:dyDescent="0.25">
      <c r="A207" s="34" t="s">
        <v>21</v>
      </c>
      <c r="B207" s="42">
        <f t="shared" ref="B207:B216" si="12">SUM(C207:D207)</f>
        <v>2011.31</v>
      </c>
      <c r="C207" s="42">
        <v>1027.98</v>
      </c>
      <c r="D207" s="42">
        <v>983.33</v>
      </c>
      <c r="E207" s="42">
        <f t="shared" si="11"/>
        <v>331.1227219988545</v>
      </c>
      <c r="F207" s="42">
        <v>637.1384443513715</v>
      </c>
      <c r="G207" s="42">
        <v>11.211764066176265</v>
      </c>
      <c r="H207" s="42">
        <v>50.192729464561594</v>
      </c>
      <c r="I207" s="42">
        <v>49.80727053543842</v>
      </c>
    </row>
    <row r="208" spans="1:9" ht="13.8" x14ac:dyDescent="0.25">
      <c r="A208" s="34" t="s">
        <v>22</v>
      </c>
      <c r="B208" s="42">
        <f t="shared" si="12"/>
        <v>1912.35</v>
      </c>
      <c r="C208" s="42">
        <v>1037.98</v>
      </c>
      <c r="D208" s="42">
        <v>874.37</v>
      </c>
      <c r="E208" s="42">
        <f t="shared" si="11"/>
        <v>354.96387844947316</v>
      </c>
      <c r="F208" s="42">
        <v>644.93720373461008</v>
      </c>
      <c r="G208" s="42">
        <v>10.731445749967911</v>
      </c>
      <c r="H208" s="42">
        <v>53.354494531875162</v>
      </c>
      <c r="I208" s="42">
        <v>46.645505468124831</v>
      </c>
    </row>
    <row r="209" spans="1:9" ht="13.8" x14ac:dyDescent="0.25">
      <c r="A209" s="34" t="s">
        <v>23</v>
      </c>
      <c r="B209" s="42">
        <f t="shared" si="12"/>
        <v>1859.18</v>
      </c>
      <c r="C209" s="42">
        <v>1059.18</v>
      </c>
      <c r="D209" s="42">
        <v>800</v>
      </c>
      <c r="E209" s="42">
        <f t="shared" si="11"/>
        <v>377.43200438979363</v>
      </c>
      <c r="F209" s="42">
        <v>652.33153156494996</v>
      </c>
      <c r="G209" s="42">
        <v>13.471902898065931</v>
      </c>
      <c r="H209" s="42">
        <v>56.31590155788416</v>
      </c>
      <c r="I209" s="42">
        <v>43.68409844211584</v>
      </c>
    </row>
    <row r="210" spans="1:9" ht="13.8" x14ac:dyDescent="0.25">
      <c r="A210" s="34" t="s">
        <v>24</v>
      </c>
      <c r="B210" s="42">
        <f t="shared" si="12"/>
        <v>1779.18</v>
      </c>
      <c r="C210" s="42">
        <v>1079.18</v>
      </c>
      <c r="D210" s="42">
        <v>700</v>
      </c>
      <c r="E210" s="42">
        <f t="shared" si="11"/>
        <v>392.89916642765309</v>
      </c>
      <c r="F210" s="42">
        <v>638.74538456789003</v>
      </c>
      <c r="G210" s="42">
        <v>13.881564009680339</v>
      </c>
      <c r="H210" s="42">
        <v>59.800841885225665</v>
      </c>
      <c r="I210" s="42">
        <v>40.199158114774342</v>
      </c>
    </row>
    <row r="211" spans="1:9" ht="13.8" x14ac:dyDescent="0.25">
      <c r="A211" s="34" t="s">
        <v>25</v>
      </c>
      <c r="B211" s="42">
        <f t="shared" si="12"/>
        <v>1824.18</v>
      </c>
      <c r="C211" s="42">
        <v>1124.18</v>
      </c>
      <c r="D211" s="42">
        <v>700</v>
      </c>
      <c r="E211" s="42">
        <f t="shared" si="11"/>
        <v>396.3519735289812</v>
      </c>
      <c r="F211" s="42">
        <v>634.61431134574343</v>
      </c>
      <c r="G211" s="42">
        <v>13.709466490627202</v>
      </c>
      <c r="H211" s="42">
        <v>60.813511501234373</v>
      </c>
      <c r="I211" s="42">
        <v>39.186488498765627</v>
      </c>
    </row>
    <row r="212" spans="1:9" ht="13.8" x14ac:dyDescent="0.25">
      <c r="A212" s="34" t="s">
        <v>26</v>
      </c>
      <c r="B212" s="42">
        <f t="shared" si="12"/>
        <v>1894.18</v>
      </c>
      <c r="C212" s="42">
        <v>1194.18</v>
      </c>
      <c r="D212" s="42">
        <v>700</v>
      </c>
      <c r="E212" s="42">
        <f t="shared" si="11"/>
        <v>430.63191428666653</v>
      </c>
      <c r="F212" s="42">
        <v>674.10023367250608</v>
      </c>
      <c r="G212" s="42">
        <v>15.281917652121079</v>
      </c>
      <c r="H212" s="42">
        <v>62.291187450507181</v>
      </c>
      <c r="I212" s="42">
        <v>37.708812549492819</v>
      </c>
    </row>
    <row r="213" spans="1:9" ht="13.8" x14ac:dyDescent="0.25">
      <c r="A213" s="34" t="s">
        <v>27</v>
      </c>
      <c r="B213" s="42">
        <f t="shared" si="12"/>
        <v>1881.3</v>
      </c>
      <c r="C213" s="42">
        <v>1181.3</v>
      </c>
      <c r="D213" s="42">
        <v>700</v>
      </c>
      <c r="E213" s="42">
        <f t="shared" si="11"/>
        <v>416.28450192820139</v>
      </c>
      <c r="F213" s="42">
        <v>653.36157917338971</v>
      </c>
      <c r="G213" s="42">
        <v>16.2</v>
      </c>
      <c r="H213" s="42">
        <v>62.79227992962425</v>
      </c>
      <c r="I213" s="42">
        <v>37.207720070375743</v>
      </c>
    </row>
    <row r="214" spans="1:9" ht="13.8" x14ac:dyDescent="0.25">
      <c r="A214" s="34" t="s">
        <v>28</v>
      </c>
      <c r="B214" s="42">
        <f t="shared" si="12"/>
        <v>1886.33</v>
      </c>
      <c r="C214" s="42">
        <v>1186.33</v>
      </c>
      <c r="D214" s="42">
        <v>700</v>
      </c>
      <c r="E214" s="42">
        <f t="shared" si="11"/>
        <v>441.86238834138243</v>
      </c>
      <c r="F214" s="42">
        <v>686.3</v>
      </c>
      <c r="G214" s="42">
        <v>27.6</v>
      </c>
      <c r="H214" s="42">
        <v>62.890904560707824</v>
      </c>
      <c r="I214" s="42">
        <v>37.109095439292176</v>
      </c>
    </row>
    <row r="215" spans="1:9" ht="13.8" x14ac:dyDescent="0.25">
      <c r="A215" s="34" t="s">
        <v>29</v>
      </c>
      <c r="B215" s="42">
        <f t="shared" si="12"/>
        <v>1866.33</v>
      </c>
      <c r="C215" s="42">
        <v>1166.33</v>
      </c>
      <c r="D215" s="42">
        <v>700</v>
      </c>
      <c r="E215" s="42">
        <f t="shared" si="11"/>
        <v>449.05313476180527</v>
      </c>
      <c r="F215" s="42">
        <v>708.9</v>
      </c>
      <c r="G215" s="42">
        <v>16.100000000000001</v>
      </c>
      <c r="H215" s="42">
        <v>62.493235387096604</v>
      </c>
      <c r="I215" s="42">
        <v>37.506764612903396</v>
      </c>
    </row>
    <row r="216" spans="1:9" ht="13.8" x14ac:dyDescent="0.25">
      <c r="A216" s="34" t="s">
        <v>30</v>
      </c>
      <c r="B216" s="42">
        <f t="shared" si="12"/>
        <v>1841.33</v>
      </c>
      <c r="C216" s="42">
        <v>1141.33</v>
      </c>
      <c r="D216" s="42">
        <v>700</v>
      </c>
      <c r="E216" s="42">
        <f t="shared" si="11"/>
        <v>443.81936480696021</v>
      </c>
      <c r="F216" s="42">
        <v>706.7</v>
      </c>
      <c r="G216" s="42">
        <v>15.2</v>
      </c>
      <c r="H216" s="42">
        <v>61.984000695149696</v>
      </c>
      <c r="I216" s="42">
        <v>38.015999304850304</v>
      </c>
    </row>
    <row r="217" spans="1:9" ht="13.8" x14ac:dyDescent="0.25">
      <c r="A217" s="34" t="s">
        <v>45</v>
      </c>
      <c r="B217" s="35">
        <v>2362.1800000000003</v>
      </c>
      <c r="C217" s="35">
        <v>1712.18</v>
      </c>
      <c r="D217" s="35">
        <v>650</v>
      </c>
      <c r="E217" s="35">
        <v>521.81941080388196</v>
      </c>
      <c r="F217" s="35">
        <v>713.43387327620178</v>
      </c>
      <c r="G217" s="35">
        <v>17.0833333333333</v>
      </c>
      <c r="H217" s="35">
        <v>72.483045322541045</v>
      </c>
      <c r="I217" s="35">
        <v>27.516954677458955</v>
      </c>
    </row>
    <row r="218" spans="1:9" ht="13.8" x14ac:dyDescent="0.25">
      <c r="A218" s="34" t="s">
        <v>19</v>
      </c>
      <c r="B218" s="42">
        <v>1427.96</v>
      </c>
      <c r="C218" s="42">
        <v>1207.96</v>
      </c>
      <c r="D218" s="42">
        <v>220</v>
      </c>
      <c r="E218" s="42">
        <f t="shared" si="11"/>
        <v>641.75743610322854</v>
      </c>
      <c r="F218" s="42">
        <v>734.6335544703187</v>
      </c>
      <c r="G218" s="42">
        <v>131.80000000000001</v>
      </c>
      <c r="H218" s="42">
        <v>84.593405977758479</v>
      </c>
      <c r="I218" s="42">
        <v>15.406594022241519</v>
      </c>
    </row>
    <row r="219" spans="1:9" ht="13.8" x14ac:dyDescent="0.25">
      <c r="A219" s="34" t="s">
        <v>20</v>
      </c>
      <c r="B219" s="42">
        <v>1506.33</v>
      </c>
      <c r="C219" s="42">
        <v>1156.33</v>
      </c>
      <c r="D219" s="42">
        <v>350</v>
      </c>
      <c r="E219" s="42">
        <f t="shared" si="11"/>
        <v>612.81886032265709</v>
      </c>
      <c r="F219" s="42">
        <v>760.038490676111</v>
      </c>
      <c r="G219" s="42">
        <v>126.43464556091585</v>
      </c>
      <c r="H219" s="42">
        <v>76.764719550164969</v>
      </c>
      <c r="I219" s="42">
        <v>23.235280449835031</v>
      </c>
    </row>
    <row r="220" spans="1:9" ht="13.8" x14ac:dyDescent="0.25">
      <c r="A220" s="34" t="s">
        <v>21</v>
      </c>
      <c r="B220" s="42">
        <v>1618.59</v>
      </c>
      <c r="C220" s="42">
        <v>1296.33</v>
      </c>
      <c r="D220" s="42">
        <v>322.60000000000002</v>
      </c>
      <c r="E220" s="42">
        <f t="shared" si="11"/>
        <v>617.15517794028199</v>
      </c>
      <c r="F220" s="42">
        <v>756.05565883907695</v>
      </c>
      <c r="G220" s="42">
        <v>59</v>
      </c>
      <c r="H220" s="42">
        <v>80.090078401571745</v>
      </c>
      <c r="I220" s="42">
        <v>19.909921598428262</v>
      </c>
    </row>
    <row r="221" spans="1:9" ht="13.8" x14ac:dyDescent="0.25">
      <c r="A221" s="34" t="s">
        <v>22</v>
      </c>
      <c r="B221" s="42">
        <v>2148.56</v>
      </c>
      <c r="C221" s="42">
        <v>1276.3</v>
      </c>
      <c r="D221" s="42">
        <v>872.26</v>
      </c>
      <c r="E221" s="42">
        <f t="shared" si="11"/>
        <v>463.05681380740759</v>
      </c>
      <c r="F221" s="42">
        <v>768.92996777720259</v>
      </c>
      <c r="G221" s="42">
        <v>15.5</v>
      </c>
      <c r="H221" s="42">
        <v>59.4</v>
      </c>
      <c r="I221" s="42">
        <v>40.6</v>
      </c>
    </row>
    <row r="222" spans="1:9" ht="13.8" x14ac:dyDescent="0.25">
      <c r="A222" s="34" t="s">
        <v>23</v>
      </c>
      <c r="B222" s="42">
        <v>2006.7199999999998</v>
      </c>
      <c r="C222" s="42">
        <v>1291.3</v>
      </c>
      <c r="D222" s="42">
        <v>715.42</v>
      </c>
      <c r="E222" s="42">
        <f t="shared" si="11"/>
        <v>484.33628211521432</v>
      </c>
      <c r="F222" s="42">
        <v>746.73464397883311</v>
      </c>
      <c r="G222" s="42">
        <v>10.719379212736055</v>
      </c>
      <c r="H222" s="42">
        <v>64.3</v>
      </c>
      <c r="I222" s="42">
        <v>35.700000000000003</v>
      </c>
    </row>
    <row r="223" spans="1:9" ht="13.8" x14ac:dyDescent="0.25">
      <c r="A223" s="34" t="s">
        <v>24</v>
      </c>
      <c r="B223" s="42">
        <v>2112.52</v>
      </c>
      <c r="C223" s="42">
        <v>1306.3</v>
      </c>
      <c r="D223" s="42">
        <v>806.22</v>
      </c>
      <c r="E223" s="42">
        <f t="shared" si="11"/>
        <v>466.0273483996167</v>
      </c>
      <c r="F223" s="42">
        <v>747.7243987148114</v>
      </c>
      <c r="G223" s="42">
        <v>9.6</v>
      </c>
      <c r="H223" s="42">
        <v>61.836100959990915</v>
      </c>
      <c r="I223" s="42">
        <v>38.163899040009092</v>
      </c>
    </row>
    <row r="224" spans="1:9" ht="13.8" x14ac:dyDescent="0.25">
      <c r="A224" s="34" t="s">
        <v>25</v>
      </c>
      <c r="B224" s="42">
        <v>2059.25</v>
      </c>
      <c r="C224" s="42">
        <v>1351.3</v>
      </c>
      <c r="D224" s="42">
        <v>707.95</v>
      </c>
      <c r="E224" s="42">
        <f t="shared" si="11"/>
        <v>494.02058540747754</v>
      </c>
      <c r="F224" s="42">
        <v>746.55257196799244</v>
      </c>
      <c r="G224" s="42">
        <v>12</v>
      </c>
      <c r="H224" s="42">
        <v>65.620978511594032</v>
      </c>
      <c r="I224" s="42">
        <v>34.379021488405975</v>
      </c>
    </row>
    <row r="225" spans="1:9" ht="13.8" x14ac:dyDescent="0.25">
      <c r="A225" s="34" t="s">
        <v>26</v>
      </c>
      <c r="B225" s="42">
        <v>2049.27</v>
      </c>
      <c r="C225" s="42">
        <v>1340.3</v>
      </c>
      <c r="D225" s="42">
        <v>708.97</v>
      </c>
      <c r="E225" s="42">
        <f t="shared" si="11"/>
        <v>505.07831618764885</v>
      </c>
      <c r="F225" s="42">
        <v>765.49193425009446</v>
      </c>
      <c r="G225" s="42">
        <v>12.76923076923077</v>
      </c>
      <c r="H225" s="42">
        <v>65.403777930677748</v>
      </c>
      <c r="I225" s="42">
        <v>34.596222069322245</v>
      </c>
    </row>
    <row r="226" spans="1:9" ht="13.8" x14ac:dyDescent="0.25">
      <c r="A226" s="34" t="s">
        <v>27</v>
      </c>
      <c r="B226" s="42">
        <v>2141.67</v>
      </c>
      <c r="C226" s="42">
        <v>1432.7</v>
      </c>
      <c r="D226" s="42">
        <v>708.97</v>
      </c>
      <c r="E226" s="42">
        <f t="shared" si="11"/>
        <v>501.1866249088049</v>
      </c>
      <c r="F226" s="42">
        <v>742.27038386852803</v>
      </c>
      <c r="G226" s="42">
        <v>14</v>
      </c>
      <c r="H226" s="42">
        <v>66.896393935573641</v>
      </c>
      <c r="I226" s="42">
        <v>33.103606064426359</v>
      </c>
    </row>
    <row r="227" spans="1:9" ht="13.8" x14ac:dyDescent="0.25">
      <c r="A227" s="34" t="s">
        <v>28</v>
      </c>
      <c r="B227" s="42">
        <v>2162.6999999999998</v>
      </c>
      <c r="C227" s="42">
        <v>1512.7</v>
      </c>
      <c r="D227" s="42">
        <v>650</v>
      </c>
      <c r="E227" s="42">
        <f t="shared" si="11"/>
        <v>504.83518484640223</v>
      </c>
      <c r="F227" s="42">
        <v>715.95957841430163</v>
      </c>
      <c r="G227" s="42">
        <v>13.5</v>
      </c>
      <c r="H227" s="42">
        <v>69.900000000000006</v>
      </c>
      <c r="I227" s="42">
        <v>30.1</v>
      </c>
    </row>
    <row r="228" spans="1:9" ht="13.8" x14ac:dyDescent="0.25">
      <c r="A228" s="34" t="s">
        <v>29</v>
      </c>
      <c r="B228" s="42">
        <v>2364.9700000000003</v>
      </c>
      <c r="C228" s="42">
        <v>1714.97</v>
      </c>
      <c r="D228" s="42">
        <v>650</v>
      </c>
      <c r="E228" s="42">
        <f t="shared" si="11"/>
        <v>520.27915325710239</v>
      </c>
      <c r="F228" s="42">
        <v>712.83730273908554</v>
      </c>
      <c r="G228" s="42">
        <v>12.23076923076923</v>
      </c>
      <c r="H228" s="42">
        <v>72.5</v>
      </c>
      <c r="I228" s="42">
        <v>27.5</v>
      </c>
    </row>
    <row r="229" spans="1:9" ht="13.8" x14ac:dyDescent="0.25">
      <c r="A229" s="34" t="s">
        <v>30</v>
      </c>
      <c r="B229" s="42">
        <v>2362.1800000000003</v>
      </c>
      <c r="C229" s="42">
        <v>1712.18</v>
      </c>
      <c r="D229" s="42">
        <v>650</v>
      </c>
      <c r="E229" s="42">
        <f t="shared" si="11"/>
        <v>521.81941080388196</v>
      </c>
      <c r="F229" s="42">
        <v>713.43387327620178</v>
      </c>
      <c r="G229" s="42">
        <v>17.0833333333333</v>
      </c>
      <c r="H229" s="42">
        <v>72.483045322541045</v>
      </c>
      <c r="I229" s="42">
        <v>27.516954677458955</v>
      </c>
    </row>
    <row r="230" spans="1:9" ht="13.8" x14ac:dyDescent="0.25">
      <c r="A230" s="34" t="s">
        <v>46</v>
      </c>
      <c r="B230" s="35">
        <v>2700.192</v>
      </c>
      <c r="C230" s="35">
        <v>2500.192</v>
      </c>
      <c r="D230" s="35">
        <v>200</v>
      </c>
      <c r="E230" s="35">
        <v>840.42767576245421</v>
      </c>
      <c r="F230" s="35">
        <v>906.69680035468173</v>
      </c>
      <c r="G230" s="35">
        <v>12</v>
      </c>
      <c r="H230" s="35">
        <v>92.59311930410874</v>
      </c>
      <c r="I230" s="35">
        <v>7.406880695891255</v>
      </c>
    </row>
    <row r="231" spans="1:9" ht="13.8" x14ac:dyDescent="0.25">
      <c r="A231" s="34" t="s">
        <v>19</v>
      </c>
      <c r="B231" s="42">
        <v>2856.7</v>
      </c>
      <c r="C231" s="42">
        <v>1836.7</v>
      </c>
      <c r="D231" s="42">
        <v>1020</v>
      </c>
      <c r="E231" s="42">
        <f t="shared" si="11"/>
        <v>478.24002774315079</v>
      </c>
      <c r="F231" s="42">
        <v>710.81193839704838</v>
      </c>
      <c r="G231" s="42">
        <v>59.450980392156865</v>
      </c>
      <c r="H231" s="42">
        <v>64.3</v>
      </c>
      <c r="I231" s="42">
        <v>35.700000000000003</v>
      </c>
    </row>
    <row r="232" spans="1:9" ht="13.8" x14ac:dyDescent="0.25">
      <c r="A232" s="34" t="s">
        <v>20</v>
      </c>
      <c r="B232" s="42">
        <v>2964.83</v>
      </c>
      <c r="C232" s="42">
        <v>1944.83</v>
      </c>
      <c r="D232" s="42">
        <v>1020</v>
      </c>
      <c r="E232" s="42">
        <f t="shared" si="11"/>
        <v>469.5817712988603</v>
      </c>
      <c r="F232" s="42">
        <v>708.1</v>
      </c>
      <c r="G232" s="42">
        <v>14.8</v>
      </c>
      <c r="H232" s="42">
        <v>65.599999999999994</v>
      </c>
      <c r="I232" s="42">
        <v>34.4</v>
      </c>
    </row>
    <row r="233" spans="1:9" ht="13.8" x14ac:dyDescent="0.25">
      <c r="A233" s="34" t="s">
        <v>21</v>
      </c>
      <c r="B233" s="42">
        <v>2850.83</v>
      </c>
      <c r="C233" s="42">
        <v>2030.83</v>
      </c>
      <c r="D233" s="42">
        <v>820</v>
      </c>
      <c r="E233" s="42">
        <f t="shared" si="11"/>
        <v>460.65478549857806</v>
      </c>
      <c r="F233" s="42">
        <v>641.47424885863325</v>
      </c>
      <c r="G233" s="42">
        <v>12.833333333333334</v>
      </c>
      <c r="H233" s="42">
        <v>71.236446929490711</v>
      </c>
      <c r="I233" s="42">
        <v>28.763553070509289</v>
      </c>
    </row>
    <row r="234" spans="1:9" ht="13.8" x14ac:dyDescent="0.25">
      <c r="A234" s="34" t="s">
        <v>22</v>
      </c>
      <c r="B234" s="42">
        <v>2825.83</v>
      </c>
      <c r="C234" s="42">
        <v>2155.83</v>
      </c>
      <c r="D234" s="42">
        <v>670</v>
      </c>
      <c r="E234" s="42">
        <f t="shared" si="11"/>
        <v>493.32082267632398</v>
      </c>
      <c r="F234" s="42">
        <v>641.45786712160509</v>
      </c>
      <c r="G234" s="42">
        <v>16.666666666666668</v>
      </c>
      <c r="H234" s="42">
        <v>76.290151919966874</v>
      </c>
      <c r="I234" s="42">
        <v>23.709848080033126</v>
      </c>
    </row>
    <row r="235" spans="1:9" ht="13.8" x14ac:dyDescent="0.25">
      <c r="A235" s="34" t="s">
        <v>23</v>
      </c>
      <c r="B235" s="42">
        <v>2800.83</v>
      </c>
      <c r="C235" s="42">
        <v>2280.83</v>
      </c>
      <c r="D235" s="42">
        <v>520</v>
      </c>
      <c r="E235" s="42">
        <f t="shared" si="11"/>
        <v>534.06664309294217</v>
      </c>
      <c r="F235" s="42">
        <v>652.71116624533101</v>
      </c>
      <c r="G235" s="42">
        <v>13.666666666666666</v>
      </c>
      <c r="H235" s="42">
        <v>81.434074899226303</v>
      </c>
      <c r="I235" s="42">
        <v>18.565925100773701</v>
      </c>
    </row>
    <row r="236" spans="1:9" ht="13.8" x14ac:dyDescent="0.25">
      <c r="A236" s="34" t="s">
        <v>24</v>
      </c>
      <c r="B236" s="42">
        <v>3008.3</v>
      </c>
      <c r="C236" s="42">
        <v>2488.3000000000002</v>
      </c>
      <c r="D236" s="42">
        <v>520</v>
      </c>
      <c r="E236" s="42">
        <f t="shared" si="11"/>
        <v>546.38984320716088</v>
      </c>
      <c r="F236" s="42">
        <v>657.27145654466983</v>
      </c>
      <c r="G236" s="42">
        <v>15.8</v>
      </c>
      <c r="H236" s="42">
        <v>82.714489911245565</v>
      </c>
      <c r="I236" s="42">
        <v>17.285510088754442</v>
      </c>
    </row>
    <row r="237" spans="1:9" ht="13.8" x14ac:dyDescent="0.25">
      <c r="A237" s="34" t="s">
        <v>25</v>
      </c>
      <c r="B237" s="42">
        <v>2773.317</v>
      </c>
      <c r="C237" s="42">
        <v>2473.317</v>
      </c>
      <c r="D237" s="42">
        <v>300</v>
      </c>
      <c r="E237" s="42">
        <f t="shared" si="11"/>
        <v>706.07946035506382</v>
      </c>
      <c r="F237" s="42">
        <v>789.53978432749409</v>
      </c>
      <c r="G237" s="42">
        <v>18</v>
      </c>
      <c r="H237" s="42">
        <v>89.182628599615555</v>
      </c>
      <c r="I237" s="42">
        <v>10.817371400384451</v>
      </c>
    </row>
    <row r="238" spans="1:9" ht="13.8" x14ac:dyDescent="0.25">
      <c r="A238" s="34" t="s">
        <v>26</v>
      </c>
      <c r="B238" s="42">
        <v>2808.3317000000002</v>
      </c>
      <c r="C238" s="42">
        <v>2508.3317000000002</v>
      </c>
      <c r="D238" s="42">
        <v>300</v>
      </c>
      <c r="E238" s="42">
        <f t="shared" si="11"/>
        <v>716.72369515564151</v>
      </c>
      <c r="F238" s="42">
        <v>800.65083626967066</v>
      </c>
      <c r="G238" s="42">
        <v>15</v>
      </c>
      <c r="H238" s="42">
        <v>89.317501205430972</v>
      </c>
      <c r="I238" s="42">
        <v>10.682498794569032</v>
      </c>
    </row>
    <row r="239" spans="1:9" ht="13.8" x14ac:dyDescent="0.25">
      <c r="A239" s="34" t="s">
        <v>27</v>
      </c>
      <c r="B239" s="42">
        <f>C239+D239</f>
        <v>2818.2397999999998</v>
      </c>
      <c r="C239" s="42">
        <v>2518.2397999999998</v>
      </c>
      <c r="D239" s="42">
        <v>300</v>
      </c>
      <c r="E239" s="42">
        <f t="shared" si="11"/>
        <v>745.63294505444503</v>
      </c>
      <c r="F239" s="42">
        <v>832.91211660765987</v>
      </c>
      <c r="G239" s="42">
        <v>13</v>
      </c>
      <c r="H239" s="42">
        <f>C239/B239*100</f>
        <v>89.355057720780181</v>
      </c>
      <c r="I239" s="47">
        <f>D239/B239*100</f>
        <v>10.644942279219817</v>
      </c>
    </row>
    <row r="240" spans="1:9" ht="13.8" x14ac:dyDescent="0.25">
      <c r="A240" s="34" t="s">
        <v>28</v>
      </c>
      <c r="B240" s="42">
        <f>SUM(C240:D240)</f>
        <v>2707.3204000000001</v>
      </c>
      <c r="C240" s="42">
        <v>2507.3204000000001</v>
      </c>
      <c r="D240" s="42">
        <v>200</v>
      </c>
      <c r="E240" s="42">
        <f t="shared" si="11"/>
        <v>812.57113256377147</v>
      </c>
      <c r="F240" s="42">
        <v>876.58936753396279</v>
      </c>
      <c r="G240" s="42">
        <v>10</v>
      </c>
      <c r="H240" s="42">
        <f>C240/B240*100</f>
        <v>92.612621690436043</v>
      </c>
      <c r="I240" s="47">
        <f>D240/B240*100</f>
        <v>7.3873783095639505</v>
      </c>
    </row>
    <row r="241" spans="1:9" ht="13.8" x14ac:dyDescent="0.25">
      <c r="A241" s="34" t="s">
        <v>29</v>
      </c>
      <c r="B241" s="42">
        <f>SUM(C241:D241)</f>
        <v>2703.2404000000001</v>
      </c>
      <c r="C241" s="42">
        <v>2503.2404000000001</v>
      </c>
      <c r="D241" s="42">
        <v>200</v>
      </c>
      <c r="E241" s="42">
        <f t="shared" si="11"/>
        <v>818.73962407895817</v>
      </c>
      <c r="F241" s="42">
        <v>883.51483496792889</v>
      </c>
      <c r="G241" s="42">
        <v>8</v>
      </c>
      <c r="H241" s="42">
        <f>C241/B241*100</f>
        <v>92.601471922363984</v>
      </c>
      <c r="I241" s="47">
        <f>D241/B241*100</f>
        <v>7.3985280776360103</v>
      </c>
    </row>
    <row r="242" spans="1:9" ht="13.8" x14ac:dyDescent="0.25">
      <c r="A242" s="34" t="s">
        <v>30</v>
      </c>
      <c r="B242" s="42">
        <f>SUM(C242:D242)</f>
        <v>2700.192</v>
      </c>
      <c r="C242" s="42">
        <v>2500.192</v>
      </c>
      <c r="D242" s="42">
        <v>200</v>
      </c>
      <c r="E242" s="42">
        <f t="shared" si="11"/>
        <v>840.42767576245421</v>
      </c>
      <c r="F242" s="42">
        <v>906.69680035468173</v>
      </c>
      <c r="G242" s="42">
        <v>12</v>
      </c>
      <c r="H242" s="42">
        <f>C242/B242*100</f>
        <v>92.59311930410874</v>
      </c>
      <c r="I242" s="42">
        <f>D242/B242*100</f>
        <v>7.406880695891255</v>
      </c>
    </row>
    <row r="243" spans="1:9" ht="13.8" x14ac:dyDescent="0.25">
      <c r="A243" s="34" t="s">
        <v>47</v>
      </c>
      <c r="B243" s="35">
        <v>5500.0535</v>
      </c>
      <c r="C243" s="35">
        <v>4161.4934999999996</v>
      </c>
      <c r="D243" s="35">
        <v>1338.56</v>
      </c>
      <c r="E243" s="35">
        <v>679.78167229750068</v>
      </c>
      <c r="F243" s="35">
        <v>857.44500776255734</v>
      </c>
      <c r="G243" s="35">
        <v>127.43824673110672</v>
      </c>
      <c r="H243" s="35">
        <v>75.662782189300515</v>
      </c>
      <c r="I243" s="35">
        <v>24.337217810699478</v>
      </c>
    </row>
    <row r="244" spans="1:9" ht="13.8" x14ac:dyDescent="0.25">
      <c r="A244" s="34" t="s">
        <v>19</v>
      </c>
      <c r="B244" s="42">
        <v>2993.6428000000001</v>
      </c>
      <c r="C244" s="42">
        <v>2563.6428000000001</v>
      </c>
      <c r="D244" s="42">
        <v>430</v>
      </c>
      <c r="E244" s="42">
        <f t="shared" si="11"/>
        <v>801.82025991750857</v>
      </c>
      <c r="F244" s="42">
        <v>932.31765673290295</v>
      </c>
      <c r="G244" s="42">
        <v>23.8</v>
      </c>
      <c r="H244" s="42">
        <v>85.636228878074562</v>
      </c>
      <c r="I244" s="42">
        <v>14.363771121925433</v>
      </c>
    </row>
    <row r="245" spans="1:9" ht="13.8" x14ac:dyDescent="0.25">
      <c r="A245" s="34" t="s">
        <v>20</v>
      </c>
      <c r="B245" s="42">
        <f>SUM(C245:D245)</f>
        <v>3489.7928000000002</v>
      </c>
      <c r="C245" s="42">
        <v>2639.7928000000002</v>
      </c>
      <c r="D245" s="42">
        <v>850</v>
      </c>
      <c r="E245" s="42">
        <f t="shared" si="11"/>
        <v>728.92999660556643</v>
      </c>
      <c r="F245" s="42">
        <v>955.59191382677079</v>
      </c>
      <c r="G245" s="42">
        <v>25</v>
      </c>
      <c r="H245" s="42">
        <f>C245/B245*100</f>
        <v>75.643253089409782</v>
      </c>
      <c r="I245" s="42">
        <f>D245/B245*100</f>
        <v>24.356746910590221</v>
      </c>
    </row>
    <row r="246" spans="1:9" ht="13.8" x14ac:dyDescent="0.25">
      <c r="A246" s="34" t="s">
        <v>21</v>
      </c>
      <c r="B246" s="42">
        <v>3462.7835</v>
      </c>
      <c r="C246" s="42">
        <v>2652.7835</v>
      </c>
      <c r="D246" s="42">
        <v>810</v>
      </c>
      <c r="E246" s="42">
        <f t="shared" si="11"/>
        <v>747.24870270886834</v>
      </c>
      <c r="F246" s="42">
        <v>969.73404657284493</v>
      </c>
      <c r="G246" s="42">
        <v>18.600000000000001</v>
      </c>
      <c r="H246" s="42">
        <v>76.608413433874802</v>
      </c>
      <c r="I246" s="42">
        <v>23.391586566125198</v>
      </c>
    </row>
    <row r="247" spans="1:9" ht="13.8" x14ac:dyDescent="0.25">
      <c r="A247" s="34" t="s">
        <v>22</v>
      </c>
      <c r="B247" s="42">
        <v>3370.4</v>
      </c>
      <c r="C247" s="42">
        <v>2660.4</v>
      </c>
      <c r="D247" s="42">
        <v>710</v>
      </c>
      <c r="E247" s="42">
        <v>794.05868049181242</v>
      </c>
      <c r="F247" s="42">
        <v>985.54300557199008</v>
      </c>
      <c r="G247" s="42">
        <v>76.558823529411768</v>
      </c>
      <c r="H247" s="42">
        <v>78.934251127462616</v>
      </c>
      <c r="I247" s="42">
        <v>21.065748872537384</v>
      </c>
    </row>
    <row r="248" spans="1:9" ht="13.8" x14ac:dyDescent="0.25">
      <c r="A248" s="34" t="s">
        <v>23</v>
      </c>
      <c r="B248" s="42">
        <v>3462.8674999999998</v>
      </c>
      <c r="C248" s="42">
        <v>2682.8674999999998</v>
      </c>
      <c r="D248" s="42">
        <v>780</v>
      </c>
      <c r="E248" s="42">
        <v>800.73766171750128</v>
      </c>
      <c r="F248" s="42">
        <v>999.87627702250381</v>
      </c>
      <c r="G248" s="42">
        <v>115.78571428571429</v>
      </c>
      <c r="H248" s="42">
        <v>77.475314894375842</v>
      </c>
      <c r="I248" s="42">
        <v>22.524685105624169</v>
      </c>
    </row>
    <row r="249" spans="1:9" ht="13.8" x14ac:dyDescent="0.25">
      <c r="A249" s="34" t="s">
        <v>24</v>
      </c>
      <c r="B249" s="42">
        <v>3539.7121999999999</v>
      </c>
      <c r="C249" s="42">
        <v>2789.7121999999999</v>
      </c>
      <c r="D249" s="42">
        <v>750</v>
      </c>
      <c r="E249" s="42">
        <v>838.02174910868405</v>
      </c>
      <c r="F249" s="42">
        <v>1013.0904575695472</v>
      </c>
      <c r="G249" s="42">
        <v>186.83333333333334</v>
      </c>
      <c r="H249" s="42">
        <v>78.811836736331273</v>
      </c>
      <c r="I249" s="42">
        <v>21.188163263668724</v>
      </c>
    </row>
    <row r="250" spans="1:9" ht="13.8" x14ac:dyDescent="0.25">
      <c r="A250" s="34" t="s">
        <v>25</v>
      </c>
      <c r="B250" s="42">
        <v>3447.1550000000002</v>
      </c>
      <c r="C250" s="42">
        <v>2817.1550000000002</v>
      </c>
      <c r="D250" s="42">
        <v>630</v>
      </c>
      <c r="E250" s="42">
        <v>836.86175998182671</v>
      </c>
      <c r="F250" s="42">
        <v>1024.0090446674585</v>
      </c>
      <c r="G250" s="42" t="s">
        <v>18</v>
      </c>
      <c r="H250" s="42">
        <v>81.724059405509763</v>
      </c>
      <c r="I250" s="42">
        <v>18.27594059449024</v>
      </c>
    </row>
    <row r="251" spans="1:9" ht="13.8" x14ac:dyDescent="0.25">
      <c r="A251" s="34" t="s">
        <v>26</v>
      </c>
      <c r="B251" s="42">
        <v>3455.5306</v>
      </c>
      <c r="C251" s="42">
        <v>2885.5306</v>
      </c>
      <c r="D251" s="42">
        <v>570</v>
      </c>
      <c r="E251" s="42">
        <v>858.77958009217389</v>
      </c>
      <c r="F251" s="42">
        <v>1028.4206023196073</v>
      </c>
      <c r="G251" s="42" t="s">
        <v>18</v>
      </c>
      <c r="H251" s="42">
        <v>83.50470402432552</v>
      </c>
      <c r="I251" s="42">
        <v>16.495295975674473</v>
      </c>
    </row>
    <row r="252" spans="1:9" ht="13.8" x14ac:dyDescent="0.25">
      <c r="A252" s="34" t="s">
        <v>27</v>
      </c>
      <c r="B252" s="42">
        <v>3440.5306</v>
      </c>
      <c r="C252" s="42">
        <v>2930.5306</v>
      </c>
      <c r="D252" s="42">
        <v>510</v>
      </c>
      <c r="E252" s="42">
        <v>883.07465377455662</v>
      </c>
      <c r="F252" s="42">
        <v>1036.7560633544545</v>
      </c>
      <c r="G252" s="42" t="s">
        <v>18</v>
      </c>
      <c r="H252" s="42">
        <v>85.176705011721154</v>
      </c>
      <c r="I252" s="42">
        <v>14.823294988278843</v>
      </c>
    </row>
    <row r="253" spans="1:9" ht="13.8" x14ac:dyDescent="0.25">
      <c r="A253" s="34" t="s">
        <v>28</v>
      </c>
      <c r="B253" s="42">
        <v>3894.9515000000001</v>
      </c>
      <c r="C253" s="42">
        <v>2994.9515000000001</v>
      </c>
      <c r="D253" s="42">
        <v>900</v>
      </c>
      <c r="E253" s="42">
        <v>826.66769045054036</v>
      </c>
      <c r="F253" s="42">
        <v>1039.6263715528842</v>
      </c>
      <c r="G253" s="42">
        <v>118</v>
      </c>
      <c r="H253" s="42">
        <v>76.893165421957121</v>
      </c>
      <c r="I253" s="42">
        <v>23.106834578042886</v>
      </c>
    </row>
    <row r="254" spans="1:9" ht="13.8" x14ac:dyDescent="0.25">
      <c r="A254" s="34" t="s">
        <v>29</v>
      </c>
      <c r="B254" s="42">
        <v>4286.4935000000005</v>
      </c>
      <c r="C254" s="42">
        <v>3116.4935</v>
      </c>
      <c r="D254" s="42">
        <v>1170</v>
      </c>
      <c r="E254" s="42">
        <v>763.09725668029625</v>
      </c>
      <c r="F254" s="42">
        <v>1008.5345695821031</v>
      </c>
      <c r="G254" s="42">
        <v>109.33333333333333</v>
      </c>
      <c r="H254" s="42">
        <v>72.704962692699752</v>
      </c>
      <c r="I254" s="42">
        <v>27.295037307300241</v>
      </c>
    </row>
    <row r="255" spans="1:9" ht="13.8" x14ac:dyDescent="0.25">
      <c r="A255" s="34" t="s">
        <v>30</v>
      </c>
      <c r="B255" s="42">
        <v>5500.0535</v>
      </c>
      <c r="C255" s="42">
        <v>4161.4934999999996</v>
      </c>
      <c r="D255" s="42">
        <v>1338.56</v>
      </c>
      <c r="E255" s="42">
        <f t="shared" si="11"/>
        <v>679.78167229750068</v>
      </c>
      <c r="F255" s="42">
        <v>857.44500776255734</v>
      </c>
      <c r="G255" s="42">
        <v>127.43824673110672</v>
      </c>
      <c r="H255" s="42">
        <v>75.662782189300515</v>
      </c>
      <c r="I255" s="42">
        <v>24.337217810699478</v>
      </c>
    </row>
    <row r="256" spans="1:9" ht="13.8" x14ac:dyDescent="0.25">
      <c r="A256" s="34" t="s">
        <v>48</v>
      </c>
      <c r="B256" s="35">
        <v>7697.5300999999999</v>
      </c>
      <c r="C256" s="35">
        <v>6377.4000999999998</v>
      </c>
      <c r="D256" s="35">
        <v>1320.13</v>
      </c>
      <c r="E256" s="35">
        <v>728.84709822844866</v>
      </c>
      <c r="F256" s="35">
        <v>855.0862297178345</v>
      </c>
      <c r="G256" s="35">
        <v>119</v>
      </c>
      <c r="H256" s="35">
        <v>82.849953389594404</v>
      </c>
      <c r="I256" s="35">
        <v>17.150046610405592</v>
      </c>
    </row>
    <row r="257" spans="1:9" ht="13.8" x14ac:dyDescent="0.25">
      <c r="A257" s="34" t="s">
        <v>19</v>
      </c>
      <c r="B257" s="42">
        <f>SUM(C257:D257)</f>
        <v>5587.6322</v>
      </c>
      <c r="C257" s="42">
        <v>4186.4934999999996</v>
      </c>
      <c r="D257" s="42">
        <v>1401.1387</v>
      </c>
      <c r="E257" s="42">
        <v>663.89840606220605</v>
      </c>
      <c r="F257" s="42">
        <v>853.54316934114661</v>
      </c>
      <c r="G257" s="42">
        <v>81.75</v>
      </c>
      <c r="H257" s="42">
        <f>C257/B257*100</f>
        <v>74.924285460306422</v>
      </c>
      <c r="I257" s="42">
        <f>D257/B257*100</f>
        <v>25.075714539693571</v>
      </c>
    </row>
    <row r="258" spans="1:9" ht="13.8" x14ac:dyDescent="0.25">
      <c r="A258" s="34" t="s">
        <v>20</v>
      </c>
      <c r="B258" s="42">
        <f t="shared" ref="B258:B259" si="13">SUM(C258:D258)</f>
        <v>5327.1836999999996</v>
      </c>
      <c r="C258" s="42">
        <v>4301.0450000000001</v>
      </c>
      <c r="D258" s="42">
        <v>1026.1386999999997</v>
      </c>
      <c r="E258" s="42">
        <v>688.95311412009869</v>
      </c>
      <c r="F258" s="42">
        <v>853.32280866738881</v>
      </c>
      <c r="G258" s="42" t="s">
        <v>18</v>
      </c>
      <c r="H258" s="42">
        <f t="shared" ref="H258:H259" si="14">C258/B258*100</f>
        <v>80.737688846735296</v>
      </c>
      <c r="I258" s="42">
        <f t="shared" ref="I258:I259" si="15">D258/B258*100</f>
        <v>19.262311153264715</v>
      </c>
    </row>
    <row r="259" spans="1:9" ht="13.8" x14ac:dyDescent="0.25">
      <c r="A259" s="34" t="s">
        <v>21</v>
      </c>
      <c r="B259" s="42">
        <f t="shared" si="13"/>
        <v>5227.0450000000001</v>
      </c>
      <c r="C259" s="42">
        <v>4342.0450000000001</v>
      </c>
      <c r="D259" s="42">
        <v>884.99999999999977</v>
      </c>
      <c r="E259" s="42">
        <v>706.90515904387951</v>
      </c>
      <c r="F259" s="42">
        <v>850.98728296333059</v>
      </c>
      <c r="G259" s="42" t="s">
        <v>18</v>
      </c>
      <c r="H259" s="42">
        <f t="shared" si="14"/>
        <v>83.068827607185327</v>
      </c>
      <c r="I259" s="42">
        <f t="shared" si="15"/>
        <v>16.931172392814673</v>
      </c>
    </row>
    <row r="260" spans="1:9" ht="13.8" x14ac:dyDescent="0.25">
      <c r="A260" s="34" t="s">
        <v>22</v>
      </c>
      <c r="B260" s="42">
        <v>5382.0450000000001</v>
      </c>
      <c r="C260" s="42">
        <v>4512.0450000000001</v>
      </c>
      <c r="D260" s="42">
        <v>870</v>
      </c>
      <c r="E260" s="42">
        <f t="shared" ref="E260" si="16">(G260*D260+F260*C260)/(C260+D260)</f>
        <v>729.03470525866078</v>
      </c>
      <c r="F260" s="42">
        <v>845.31018424325316</v>
      </c>
      <c r="G260" s="42">
        <v>126</v>
      </c>
      <c r="H260" s="42">
        <f>C260/B260*100</f>
        <v>83.835140731822193</v>
      </c>
      <c r="I260" s="42">
        <f>D260/B260*100</f>
        <v>16.164859268177803</v>
      </c>
    </row>
    <row r="261" spans="1:9" ht="13.8" x14ac:dyDescent="0.25">
      <c r="A261" s="34" t="s">
        <v>23</v>
      </c>
      <c r="B261" s="42">
        <v>5784.6779999999999</v>
      </c>
      <c r="C261" s="42">
        <v>4584.808</v>
      </c>
      <c r="D261" s="42">
        <v>1199.8699999999999</v>
      </c>
      <c r="E261" s="42">
        <v>695.88691128529535</v>
      </c>
      <c r="F261" s="42">
        <v>849.4</v>
      </c>
      <c r="G261" s="42">
        <v>109.3</v>
      </c>
      <c r="H261" s="42">
        <f>C261/B261*100</f>
        <v>79.257791012740896</v>
      </c>
      <c r="I261" s="42">
        <f>D261/B261*100</f>
        <v>20.742208987259101</v>
      </c>
    </row>
    <row r="262" spans="1:9" ht="13.8" x14ac:dyDescent="0.25">
      <c r="A262" s="34" t="s">
        <v>24</v>
      </c>
      <c r="B262" s="42">
        <f t="shared" ref="B262" si="17">SUM(C262:D262)</f>
        <v>6129.6779999999999</v>
      </c>
      <c r="C262" s="42">
        <v>4794.808</v>
      </c>
      <c r="D262" s="42">
        <v>1334.87</v>
      </c>
      <c r="E262" s="42">
        <f t="shared" ref="E262" si="18">(G262*D262+F262*C262)/(C262+D262)</f>
        <v>694.19420987236015</v>
      </c>
      <c r="F262" s="42">
        <v>849.31654948060248</v>
      </c>
      <c r="G262" s="42">
        <v>137</v>
      </c>
      <c r="H262" s="42">
        <f>C262/B262*100</f>
        <v>78.222836501362707</v>
      </c>
      <c r="I262" s="42">
        <f>D262/B262*100</f>
        <v>21.777163498637282</v>
      </c>
    </row>
    <row r="263" spans="1:9" ht="13.8" x14ac:dyDescent="0.25">
      <c r="A263" s="34" t="s">
        <v>25</v>
      </c>
      <c r="B263" s="42">
        <v>6560.6579999999994</v>
      </c>
      <c r="C263" s="42">
        <v>4997.308</v>
      </c>
      <c r="D263" s="42">
        <v>1563.35</v>
      </c>
      <c r="E263" s="42">
        <v>679.20835870216877</v>
      </c>
      <c r="F263" s="42">
        <v>849.26134302930575</v>
      </c>
      <c r="G263" s="42">
        <v>135.62749772933697</v>
      </c>
      <c r="H263" s="42">
        <v>76.170835303410129</v>
      </c>
      <c r="I263" s="42">
        <v>23.829164696589885</v>
      </c>
    </row>
    <row r="264" spans="1:9" ht="13.8" x14ac:dyDescent="0.25">
      <c r="A264" s="34" t="s">
        <v>26</v>
      </c>
      <c r="B264" s="42">
        <v>6979.1898999999994</v>
      </c>
      <c r="C264" s="42">
        <v>5435.8398999999999</v>
      </c>
      <c r="D264" s="42">
        <v>1543.35</v>
      </c>
      <c r="E264" s="42">
        <v>681.38651673859817</v>
      </c>
      <c r="F264" s="42">
        <v>842.37568427545159</v>
      </c>
      <c r="G264" s="42">
        <v>114.36585365853658</v>
      </c>
      <c r="H264" s="42">
        <v>77.886401973386626</v>
      </c>
      <c r="I264" s="42">
        <v>22.113598026613378</v>
      </c>
    </row>
    <row r="265" spans="1:9" ht="13.8" x14ac:dyDescent="0.25">
      <c r="A265" s="34" t="s">
        <v>27</v>
      </c>
      <c r="B265" s="42">
        <v>7528.7598999999991</v>
      </c>
      <c r="C265" s="42">
        <v>5918.3398999999999</v>
      </c>
      <c r="D265" s="42">
        <v>1610.4199999999996</v>
      </c>
      <c r="E265" s="42">
        <v>671.14966420861469</v>
      </c>
      <c r="F265" s="42">
        <v>822.98204495334789</v>
      </c>
      <c r="G265" s="42">
        <v>113.16129032258064</v>
      </c>
      <c r="H265" s="42">
        <v>78.609757498044274</v>
      </c>
      <c r="I265" s="42">
        <v>21.390242501955729</v>
      </c>
    </row>
    <row r="266" spans="1:9" ht="13.8" x14ac:dyDescent="0.25">
      <c r="A266" s="34" t="s">
        <v>28</v>
      </c>
      <c r="B266" s="42">
        <v>7331.6898999999994</v>
      </c>
      <c r="C266" s="42">
        <v>5813.3398999999999</v>
      </c>
      <c r="D266" s="42">
        <v>1518.35</v>
      </c>
      <c r="E266" s="42">
        <v>667.88410689390923</v>
      </c>
      <c r="F266" s="42">
        <v>800.74413692627786</v>
      </c>
      <c r="G266" s="42">
        <v>159.19999999999999</v>
      </c>
      <c r="H266" s="42">
        <v>79.290586198960767</v>
      </c>
      <c r="I266" s="42">
        <v>20.70941380103924</v>
      </c>
    </row>
    <row r="267" spans="1:9" ht="13.8" x14ac:dyDescent="0.25">
      <c r="A267" s="34" t="s">
        <v>29</v>
      </c>
      <c r="B267" s="42">
        <v>7332.5069000000003</v>
      </c>
      <c r="C267" s="42">
        <v>5949.0268999999998</v>
      </c>
      <c r="D267" s="42">
        <v>1383.48</v>
      </c>
      <c r="E267" s="42">
        <v>722.33782077366448</v>
      </c>
      <c r="F267" s="42">
        <v>849.74061807551391</v>
      </c>
      <c r="G267" s="42">
        <v>174.5</v>
      </c>
      <c r="H267" s="42">
        <v>81.132237325272754</v>
      </c>
      <c r="I267" s="42">
        <v>18.867762674727249</v>
      </c>
    </row>
    <row r="268" spans="1:9" ht="13.8" x14ac:dyDescent="0.25">
      <c r="A268" s="34" t="s">
        <v>30</v>
      </c>
      <c r="B268" s="42">
        <v>7697.5300999999999</v>
      </c>
      <c r="C268" s="42">
        <v>6377.4000999999998</v>
      </c>
      <c r="D268" s="42">
        <v>1320.13</v>
      </c>
      <c r="E268" s="42">
        <v>728.84709822844866</v>
      </c>
      <c r="F268" s="42">
        <v>855.0862297178345</v>
      </c>
      <c r="G268" s="42">
        <v>119</v>
      </c>
      <c r="H268" s="42">
        <v>82.849953389594404</v>
      </c>
      <c r="I268" s="42">
        <v>17.150046610405592</v>
      </c>
    </row>
    <row r="269" spans="1:9" ht="13.8" x14ac:dyDescent="0.25">
      <c r="A269" s="34" t="s">
        <v>49</v>
      </c>
      <c r="B269" s="35">
        <v>9561.4249</v>
      </c>
      <c r="C269" s="35">
        <v>9353.2248999999993</v>
      </c>
      <c r="D269" s="35">
        <v>208.2</v>
      </c>
      <c r="E269" s="35">
        <v>808.21473181272665</v>
      </c>
      <c r="F269" s="35">
        <v>826.2053509801766</v>
      </c>
      <c r="G269" s="35" t="s">
        <v>18</v>
      </c>
      <c r="H269" s="35">
        <v>97.822500284450271</v>
      </c>
      <c r="I269" s="35">
        <v>2.1774997155497191</v>
      </c>
    </row>
    <row r="270" spans="1:9" ht="13.8" x14ac:dyDescent="0.25">
      <c r="A270" s="34" t="s">
        <v>19</v>
      </c>
      <c r="B270" s="42">
        <f t="shared" ref="B270" si="19">SUM(C270:D270)</f>
        <v>7646.7326000000003</v>
      </c>
      <c r="C270" s="42">
        <v>6464.4326000000001</v>
      </c>
      <c r="D270" s="42">
        <v>1182.3</v>
      </c>
      <c r="E270" s="42">
        <f t="shared" ref="E270" si="20">(G270*D270+F270*C270)/(C270+D270)</f>
        <v>744.33944986759025</v>
      </c>
      <c r="F270" s="42">
        <v>863.05850005076002</v>
      </c>
      <c r="G270" s="42">
        <v>95.222222222222229</v>
      </c>
      <c r="H270" s="42">
        <f>C270/B270*100</f>
        <v>84.538494258318906</v>
      </c>
      <c r="I270" s="42">
        <f>D270/B270*100</f>
        <v>15.461505741681092</v>
      </c>
    </row>
    <row r="271" spans="1:9" ht="13.8" x14ac:dyDescent="0.25">
      <c r="A271" s="34" t="s">
        <v>20</v>
      </c>
      <c r="B271" s="42">
        <v>7865.98</v>
      </c>
      <c r="C271" s="42">
        <v>6643.78</v>
      </c>
      <c r="D271" s="42">
        <v>1222.1999999999998</v>
      </c>
      <c r="E271" s="42">
        <v>750.74973423627648</v>
      </c>
      <c r="F271" s="42">
        <v>861.64385100793766</v>
      </c>
      <c r="G271" s="42">
        <v>147.93831619894416</v>
      </c>
      <c r="H271" s="42">
        <v>84.462203056707494</v>
      </c>
      <c r="I271" s="42">
        <v>15.537796943292506</v>
      </c>
    </row>
    <row r="272" spans="1:9" ht="13.8" x14ac:dyDescent="0.25">
      <c r="A272" s="34" t="s">
        <v>21</v>
      </c>
      <c r="B272" s="42">
        <v>8072.8035</v>
      </c>
      <c r="C272" s="42">
        <v>6889.3035</v>
      </c>
      <c r="D272" s="42">
        <v>1183.5</v>
      </c>
      <c r="E272" s="42">
        <v>740.44352578948804</v>
      </c>
      <c r="F272" s="42">
        <v>847.79246857515818</v>
      </c>
      <c r="G272" s="42">
        <v>115.55172413793103</v>
      </c>
      <c r="H272" s="42">
        <v>85.339665458226506</v>
      </c>
      <c r="I272" s="42">
        <v>14.660334541773498</v>
      </c>
    </row>
    <row r="273" spans="1:9" ht="13.8" x14ac:dyDescent="0.25">
      <c r="A273" s="34" t="s">
        <v>22</v>
      </c>
      <c r="B273" s="42">
        <v>8035.0746999999992</v>
      </c>
      <c r="C273" s="42">
        <v>6917.9746999999998</v>
      </c>
      <c r="D273" s="42">
        <v>1117.0999999999999</v>
      </c>
      <c r="E273" s="42">
        <v>752.02794056918935</v>
      </c>
      <c r="F273" s="42">
        <v>855.29145995179499</v>
      </c>
      <c r="G273" s="42">
        <v>112.53781925343812</v>
      </c>
      <c r="H273" s="42">
        <v>86.097204547457423</v>
      </c>
      <c r="I273" s="42">
        <v>13.902795452542588</v>
      </c>
    </row>
    <row r="274" spans="1:9" ht="13.8" x14ac:dyDescent="0.25">
      <c r="A274" s="34" t="s">
        <v>23</v>
      </c>
      <c r="B274" s="42">
        <v>8013.9723999999997</v>
      </c>
      <c r="C274" s="42">
        <v>7036.7723999999998</v>
      </c>
      <c r="D274" s="42">
        <v>977.2</v>
      </c>
      <c r="E274" s="42">
        <v>759.34449264342447</v>
      </c>
      <c r="F274" s="42">
        <v>849.93588909261962</v>
      </c>
      <c r="G274" s="42">
        <v>107</v>
      </c>
      <c r="H274" s="42">
        <v>87.806296912128118</v>
      </c>
      <c r="I274" s="42">
        <v>12.193703087871878</v>
      </c>
    </row>
    <row r="275" spans="1:9" ht="13.8" x14ac:dyDescent="0.25">
      <c r="A275" s="34" t="s">
        <v>24</v>
      </c>
      <c r="B275" s="42">
        <v>8053.5751999999993</v>
      </c>
      <c r="C275" s="42">
        <v>7105.1751999999997</v>
      </c>
      <c r="D275" s="42">
        <v>948.4</v>
      </c>
      <c r="E275" s="42">
        <v>760.87626965045615</v>
      </c>
      <c r="F275" s="42">
        <v>847.43647606370121</v>
      </c>
      <c r="G275" s="42">
        <v>112.38888888888889</v>
      </c>
      <c r="H275" s="42">
        <v>88.223863607804901</v>
      </c>
      <c r="I275" s="42">
        <v>11.776136392195109</v>
      </c>
    </row>
    <row r="276" spans="1:9" ht="13.8" x14ac:dyDescent="0.25">
      <c r="A276" s="34" t="s">
        <v>25</v>
      </c>
      <c r="B276" s="42">
        <v>8218.5751999999993</v>
      </c>
      <c r="C276" s="42">
        <v>7285.1751999999997</v>
      </c>
      <c r="D276" s="42">
        <v>933.4</v>
      </c>
      <c r="E276" s="42">
        <v>764.80935507997697</v>
      </c>
      <c r="F276" s="42">
        <v>850.32195222817609</v>
      </c>
      <c r="G276" s="42">
        <v>97.384615384615387</v>
      </c>
      <c r="H276" s="42">
        <v>88.642800275162045</v>
      </c>
      <c r="I276" s="42">
        <v>11.357199724837951</v>
      </c>
    </row>
    <row r="277" spans="1:9" ht="13.8" x14ac:dyDescent="0.25">
      <c r="A277" s="34" t="s">
        <v>26</v>
      </c>
      <c r="B277" s="42">
        <v>8333.5751999999993</v>
      </c>
      <c r="C277" s="42">
        <v>7615.1751999999997</v>
      </c>
      <c r="D277" s="42">
        <v>718.39999999999964</v>
      </c>
      <c r="E277" s="42">
        <v>785.94845791780631</v>
      </c>
      <c r="F277" s="42">
        <v>849.91520610114083</v>
      </c>
      <c r="G277" s="42">
        <v>107.88888888888889</v>
      </c>
      <c r="H277" s="42">
        <v>91.379450202837319</v>
      </c>
      <c r="I277" s="42">
        <v>8.6205497971626848</v>
      </c>
    </row>
    <row r="278" spans="1:9" ht="13.8" x14ac:dyDescent="0.25">
      <c r="A278" s="34" t="s">
        <v>27</v>
      </c>
      <c r="B278" s="42">
        <v>8465.8322000000007</v>
      </c>
      <c r="C278" s="42">
        <v>7828.9322000000002</v>
      </c>
      <c r="D278" s="42">
        <v>636.89999999999964</v>
      </c>
      <c r="E278" s="42">
        <v>797.36864146389917</v>
      </c>
      <c r="F278" s="42">
        <v>851.94151000251782</v>
      </c>
      <c r="G278" s="42">
        <v>126.54545454545455</v>
      </c>
      <c r="H278" s="42">
        <v>92.476817577367044</v>
      </c>
      <c r="I278" s="42">
        <v>7.5231824226329405</v>
      </c>
    </row>
    <row r="279" spans="1:9" ht="13.8" x14ac:dyDescent="0.25">
      <c r="A279" s="34" t="s">
        <v>28</v>
      </c>
      <c r="B279" s="42">
        <v>8247.5625999999993</v>
      </c>
      <c r="C279" s="42">
        <v>7837.4625999999998</v>
      </c>
      <c r="D279" s="42">
        <v>410.1</v>
      </c>
      <c r="E279" s="42">
        <f>(G279*D279+F279*C279)/(C279+D279)</f>
        <v>827.14844564523526</v>
      </c>
      <c r="F279" s="42">
        <v>862.05739405401107</v>
      </c>
      <c r="G279" s="42">
        <v>160</v>
      </c>
      <c r="H279" s="42">
        <v>95.027621857638295</v>
      </c>
      <c r="I279" s="42">
        <v>4.9723781423617215</v>
      </c>
    </row>
    <row r="280" spans="1:9" ht="13.8" x14ac:dyDescent="0.25">
      <c r="A280" s="34" t="s">
        <v>29</v>
      </c>
      <c r="B280" s="42">
        <v>8151.5726000000004</v>
      </c>
      <c r="C280" s="42">
        <v>7851.4726000000001</v>
      </c>
      <c r="D280" s="42">
        <v>300.10000000000002</v>
      </c>
      <c r="E280" s="42">
        <v>837.8297659216621</v>
      </c>
      <c r="F280" s="42">
        <v>869.85340346872442</v>
      </c>
      <c r="G280" s="42" t="s">
        <v>18</v>
      </c>
      <c r="H280" s="42">
        <v>96.31850178209784</v>
      </c>
      <c r="I280" s="42">
        <v>3.6814982179021509</v>
      </c>
    </row>
    <row r="281" spans="1:9" ht="13.8" x14ac:dyDescent="0.25">
      <c r="A281" s="34" t="s">
        <v>30</v>
      </c>
      <c r="B281" s="42">
        <v>9561.4249</v>
      </c>
      <c r="C281" s="42">
        <v>9353.2248999999993</v>
      </c>
      <c r="D281" s="42">
        <v>208.2</v>
      </c>
      <c r="E281" s="42">
        <v>808.21473181272665</v>
      </c>
      <c r="F281" s="42">
        <v>826.2053509801766</v>
      </c>
      <c r="G281" s="42" t="s">
        <v>18</v>
      </c>
      <c r="H281" s="42">
        <v>97.822500284450271</v>
      </c>
      <c r="I281" s="42">
        <v>2.1774997155497191</v>
      </c>
    </row>
    <row r="282" spans="1:9" ht="13.8" x14ac:dyDescent="0.25">
      <c r="A282" s="34" t="s">
        <v>50</v>
      </c>
      <c r="B282" s="35">
        <v>9346.1170999999995</v>
      </c>
      <c r="C282" s="35">
        <v>8975.3171000000002</v>
      </c>
      <c r="D282" s="35">
        <v>370.8</v>
      </c>
      <c r="E282" s="35">
        <v>909.81478674912705</v>
      </c>
      <c r="F282" s="35">
        <v>944.46761956397825</v>
      </c>
      <c r="G282" s="35">
        <v>71.033333333333331</v>
      </c>
      <c r="H282" s="35">
        <v>96.03257699392617</v>
      </c>
      <c r="I282" s="35">
        <v>3.9674230060738274</v>
      </c>
    </row>
    <row r="283" spans="1:9" ht="13.8" x14ac:dyDescent="0.25">
      <c r="A283" s="34" t="s">
        <v>19</v>
      </c>
      <c r="B283" s="42">
        <v>9232.4836000000014</v>
      </c>
      <c r="C283" s="42">
        <v>9079.2836000000007</v>
      </c>
      <c r="D283" s="42">
        <v>153.19999999999999</v>
      </c>
      <c r="E283" s="42">
        <v>813.73129236896546</v>
      </c>
      <c r="F283" s="42">
        <v>827.46185080101247</v>
      </c>
      <c r="G283" s="42" t="s">
        <v>18</v>
      </c>
      <c r="H283" s="42">
        <v>98.340641514922368</v>
      </c>
      <c r="I283" s="42">
        <v>1.6593584850776228</v>
      </c>
    </row>
    <row r="284" spans="1:9" ht="13.8" x14ac:dyDescent="0.25">
      <c r="A284" s="34" t="s">
        <v>20</v>
      </c>
      <c r="B284" s="42">
        <v>8898.4472000000005</v>
      </c>
      <c r="C284" s="42">
        <v>8797.2471999999998</v>
      </c>
      <c r="D284" s="42">
        <v>101.2</v>
      </c>
      <c r="E284" s="42">
        <v>821.5309223735286</v>
      </c>
      <c r="F284" s="42">
        <v>829.47117312595026</v>
      </c>
      <c r="G284" s="42">
        <v>131.29032258064515</v>
      </c>
      <c r="H284" s="42">
        <v>98.862722925411077</v>
      </c>
      <c r="I284" s="42">
        <v>1.1372770745889238</v>
      </c>
    </row>
    <row r="285" spans="1:9" ht="13.8" x14ac:dyDescent="0.25">
      <c r="A285" s="34" t="s">
        <v>21</v>
      </c>
      <c r="B285" s="42">
        <v>8742.9950000000008</v>
      </c>
      <c r="C285" s="42">
        <v>8694.7950000000001</v>
      </c>
      <c r="D285" s="42">
        <v>48.2</v>
      </c>
      <c r="E285" s="42">
        <v>829.24631342991961</v>
      </c>
      <c r="F285" s="42">
        <v>833.24072526686359</v>
      </c>
      <c r="G285" s="42">
        <v>108.69461077844312</v>
      </c>
      <c r="H285" s="42">
        <v>99.448701503317793</v>
      </c>
      <c r="I285" s="42">
        <v>0.55129849668220099</v>
      </c>
    </row>
    <row r="286" spans="1:9" ht="13.8" x14ac:dyDescent="0.25">
      <c r="A286" s="34" t="s">
        <v>22</v>
      </c>
      <c r="B286" s="42">
        <v>8565.6106</v>
      </c>
      <c r="C286" s="42">
        <v>8494.9105999999992</v>
      </c>
      <c r="D286" s="42">
        <v>70.7</v>
      </c>
      <c r="E286" s="42">
        <v>840.63820347557157</v>
      </c>
      <c r="F286" s="42">
        <v>846.65863657886086</v>
      </c>
      <c r="G286" s="42">
        <v>117.25714285714285</v>
      </c>
      <c r="H286" s="42">
        <v>99.174606419768836</v>
      </c>
      <c r="I286" s="42">
        <v>0.82539358023116305</v>
      </c>
    </row>
    <row r="287" spans="1:9" ht="13.8" x14ac:dyDescent="0.25">
      <c r="A287" s="34" t="s">
        <v>23</v>
      </c>
      <c r="B287" s="42">
        <v>8497.6983999999993</v>
      </c>
      <c r="C287" s="42">
        <v>8310.1983999999993</v>
      </c>
      <c r="D287" s="42">
        <v>187.5</v>
      </c>
      <c r="E287" s="42">
        <v>830.29885387956699</v>
      </c>
      <c r="F287" s="42">
        <v>846.20379576427797</v>
      </c>
      <c r="G287" s="42">
        <v>125.375</v>
      </c>
      <c r="H287" s="42">
        <v>97.793520184241885</v>
      </c>
      <c r="I287" s="42">
        <f>D287/B287*100</f>
        <v>2.206479815758112</v>
      </c>
    </row>
    <row r="288" spans="1:9" ht="13.8" x14ac:dyDescent="0.25">
      <c r="A288" s="34" t="s">
        <v>24</v>
      </c>
      <c r="B288" s="42">
        <v>8548.2831999999999</v>
      </c>
      <c r="C288" s="42">
        <v>7948.9831999999997</v>
      </c>
      <c r="D288" s="42">
        <v>599.29999999999995</v>
      </c>
      <c r="E288" s="42">
        <f>(G288*D288+F288*C288)/(C288+D288)</f>
        <v>801.80746564236472</v>
      </c>
      <c r="F288" s="42">
        <v>853.85740220561308</v>
      </c>
      <c r="G288" s="42">
        <v>111.42857142857143</v>
      </c>
      <c r="H288" s="42">
        <f>C288/B288*100</f>
        <v>92.989235546150368</v>
      </c>
      <c r="I288" s="42">
        <f>D288/B288*100</f>
        <v>7.0107644538496325</v>
      </c>
    </row>
    <row r="289" spans="1:9" ht="13.8" x14ac:dyDescent="0.25">
      <c r="A289" s="34" t="s">
        <v>25</v>
      </c>
      <c r="B289" s="42">
        <v>8615.2831999999999</v>
      </c>
      <c r="C289" s="42">
        <v>7883.9831999999997</v>
      </c>
      <c r="D289" s="42">
        <v>731.3</v>
      </c>
      <c r="E289" s="42">
        <v>792.31387997231514</v>
      </c>
      <c r="F289" s="42">
        <v>857.11394430385178</v>
      </c>
      <c r="G289" s="42">
        <v>93.71875</v>
      </c>
      <c r="H289" s="42">
        <v>91.511596507936034</v>
      </c>
      <c r="I289" s="42">
        <v>8.4884034920639628</v>
      </c>
    </row>
    <row r="290" spans="1:9" ht="13.8" x14ac:dyDescent="0.25">
      <c r="A290" s="34" t="s">
        <v>26</v>
      </c>
      <c r="B290" s="42">
        <v>8478.3415999999997</v>
      </c>
      <c r="C290" s="42">
        <v>7762.2416000000003</v>
      </c>
      <c r="D290" s="42">
        <v>716.1</v>
      </c>
      <c r="E290" s="42">
        <v>791.90841825596658</v>
      </c>
      <c r="F290" s="42">
        <v>858.42056722790517</v>
      </c>
      <c r="G290" s="42">
        <v>70.942953020134226</v>
      </c>
      <c r="H290" s="42">
        <v>91.553772733101496</v>
      </c>
      <c r="I290" s="42">
        <v>8.4462272668985179</v>
      </c>
    </row>
    <row r="291" spans="1:9" ht="13.8" x14ac:dyDescent="0.25">
      <c r="A291" s="34" t="s">
        <v>27</v>
      </c>
      <c r="B291" s="42">
        <v>8409.3305999999993</v>
      </c>
      <c r="C291" s="42">
        <v>7786.9305999999997</v>
      </c>
      <c r="D291" s="42">
        <v>622.4</v>
      </c>
      <c r="E291" s="42">
        <v>806.37978856763789</v>
      </c>
      <c r="F291" s="42">
        <v>864.16778370878183</v>
      </c>
      <c r="G291" s="42">
        <v>83.38636363636364</v>
      </c>
      <c r="H291" s="42">
        <v>92.598697451614044</v>
      </c>
      <c r="I291" s="42">
        <v>7.4013025483859556</v>
      </c>
    </row>
    <row r="292" spans="1:9" ht="13.8" x14ac:dyDescent="0.25">
      <c r="A292" s="34" t="s">
        <v>28</v>
      </c>
      <c r="B292" s="42">
        <f t="shared" ref="B292:B299" si="21">SUM(C292:D292)</f>
        <v>8364.0755000000008</v>
      </c>
      <c r="C292" s="42">
        <v>7798.3755000000001</v>
      </c>
      <c r="D292" s="42">
        <v>565.70000000000005</v>
      </c>
      <c r="E292" s="42">
        <f>(G292*D292+F292*C292)/(C292+D292)</f>
        <v>819.67353151073542</v>
      </c>
      <c r="F292" s="42">
        <v>870.60972543671699</v>
      </c>
      <c r="G292" s="42">
        <v>117.5</v>
      </c>
      <c r="H292" s="42">
        <f>C292/B292*100</f>
        <v>93.23655077001635</v>
      </c>
      <c r="I292" s="42">
        <f>D292/B292*100</f>
        <v>6.7634492299836371</v>
      </c>
    </row>
    <row r="293" spans="1:9" ht="13.8" x14ac:dyDescent="0.25">
      <c r="A293" s="34" t="s">
        <v>29</v>
      </c>
      <c r="B293" s="42">
        <v>8310.3426999999992</v>
      </c>
      <c r="C293" s="42">
        <v>7837.9426999999996</v>
      </c>
      <c r="D293" s="42">
        <v>472.4</v>
      </c>
      <c r="E293" s="42">
        <f t="shared" ref="E293:E294" si="22">(G293*D293+F293*C293)/(C293+D293)</f>
        <v>829.22746777136251</v>
      </c>
      <c r="F293" s="42">
        <v>872.03352908324121</v>
      </c>
      <c r="G293" s="42">
        <v>119</v>
      </c>
      <c r="H293" s="42">
        <f t="shared" ref="H293:H294" si="23">C293/B293*100</f>
        <v>94.315517216877225</v>
      </c>
      <c r="I293" s="42">
        <f t="shared" ref="I293:I294" si="24">D293/B293*100</f>
        <v>5.6844827831227702</v>
      </c>
    </row>
    <row r="294" spans="1:9" ht="13.8" x14ac:dyDescent="0.25">
      <c r="A294" s="34" t="s">
        <v>30</v>
      </c>
      <c r="B294" s="42">
        <v>9346.1170999999995</v>
      </c>
      <c r="C294" s="42">
        <v>8975.3171000000002</v>
      </c>
      <c r="D294" s="42">
        <v>370.8</v>
      </c>
      <c r="E294" s="42">
        <f t="shared" si="22"/>
        <v>909.81478674912705</v>
      </c>
      <c r="F294" s="42">
        <v>944.46761956397825</v>
      </c>
      <c r="G294" s="42">
        <v>71.033333333333331</v>
      </c>
      <c r="H294" s="42">
        <f t="shared" si="23"/>
        <v>96.03257699392617</v>
      </c>
      <c r="I294" s="42">
        <f t="shared" si="24"/>
        <v>3.9674230060738274</v>
      </c>
    </row>
    <row r="295" spans="1:9" ht="13.8" x14ac:dyDescent="0.25">
      <c r="A295" s="34" t="s">
        <v>51</v>
      </c>
      <c r="B295" s="42"/>
      <c r="C295" s="42"/>
      <c r="D295" s="42"/>
      <c r="E295" s="42"/>
      <c r="F295" s="42"/>
      <c r="G295" s="42"/>
      <c r="H295" s="42"/>
      <c r="I295" s="42"/>
    </row>
    <row r="296" spans="1:9" ht="13.8" x14ac:dyDescent="0.25">
      <c r="A296" s="34" t="s">
        <v>19</v>
      </c>
      <c r="B296" s="42">
        <v>8470.4171000000006</v>
      </c>
      <c r="C296" s="42">
        <v>8096.1171000000004</v>
      </c>
      <c r="D296" s="42">
        <v>374.3</v>
      </c>
      <c r="E296" s="42">
        <v>910.0729228776479</v>
      </c>
      <c r="F296" s="42">
        <v>948.68775199942991</v>
      </c>
      <c r="G296" s="42">
        <v>74.833333333333329</v>
      </c>
      <c r="H296" s="42">
        <v>95.58109127825594</v>
      </c>
      <c r="I296" s="42">
        <v>4.4189087217440566</v>
      </c>
    </row>
    <row r="297" spans="1:9" ht="13.8" x14ac:dyDescent="0.25">
      <c r="A297" s="34" t="s">
        <v>20</v>
      </c>
      <c r="B297" s="42">
        <f t="shared" ref="B297" si="25">SUM(C297:D297)</f>
        <v>8225.5171000000009</v>
      </c>
      <c r="C297" s="42">
        <v>7906.1171000000004</v>
      </c>
      <c r="D297" s="42">
        <v>319.39999999999998</v>
      </c>
      <c r="E297" s="42">
        <f>(G297*D297+F297*C297)/(C297+D297)</f>
        <v>918.37586025557471</v>
      </c>
      <c r="F297" s="42">
        <v>952.45421751883407</v>
      </c>
      <c r="G297" s="42">
        <v>74.833333333333329</v>
      </c>
      <c r="H297" s="42">
        <f t="shared" ref="H297" si="26">C297/B297*100</f>
        <v>96.11696144914707</v>
      </c>
      <c r="I297" s="42">
        <f t="shared" ref="I297" si="27">D297/B297*100</f>
        <v>3.8830385508529295</v>
      </c>
    </row>
    <row r="298" spans="1:9" ht="13.8" x14ac:dyDescent="0.25">
      <c r="A298" s="34" t="s">
        <v>21</v>
      </c>
      <c r="B298" s="42">
        <v>7971.1337999999996</v>
      </c>
      <c r="C298" s="42">
        <v>7664.2338</v>
      </c>
      <c r="D298" s="42">
        <v>306.89999999999998</v>
      </c>
      <c r="E298" s="42">
        <v>935.38708545502573</v>
      </c>
      <c r="F298" s="42">
        <v>970.11228881395482</v>
      </c>
      <c r="G298" s="42">
        <v>68.192307692307693</v>
      </c>
      <c r="H298" s="42">
        <v>96.149857627530992</v>
      </c>
      <c r="I298" s="42">
        <v>3.8501423724690205</v>
      </c>
    </row>
    <row r="299" spans="1:9" ht="13.8" x14ac:dyDescent="0.25">
      <c r="A299" s="48" t="s">
        <v>22</v>
      </c>
      <c r="B299" s="42">
        <f t="shared" si="21"/>
        <v>7605.3049000000001</v>
      </c>
      <c r="C299" s="49">
        <v>7250.5048999999999</v>
      </c>
      <c r="D299" s="49">
        <v>354.8</v>
      </c>
      <c r="E299" s="42">
        <f>(G299*D299+F299*C299)/(C299+D299)</f>
        <v>940.21982410787973</v>
      </c>
      <c r="F299" s="49">
        <v>982.12539743184175</v>
      </c>
      <c r="G299" s="49">
        <v>83.859720605355065</v>
      </c>
      <c r="H299" s="42">
        <f t="shared" ref="H299" si="28">C299/B299*100</f>
        <v>95.334835293717148</v>
      </c>
      <c r="I299" s="42">
        <f t="shared" ref="I299" si="29">D299/B299*100</f>
        <v>4.6651647062828472</v>
      </c>
    </row>
    <row r="300" spans="1:9" s="53" customFormat="1" ht="27.75" customHeight="1" x14ac:dyDescent="0.25">
      <c r="A300" s="50" t="s">
        <v>52</v>
      </c>
      <c r="B300" s="51"/>
      <c r="C300" s="51"/>
      <c r="D300" s="51"/>
      <c r="E300" s="51"/>
      <c r="F300" s="51"/>
      <c r="G300" s="51"/>
      <c r="H300" s="51"/>
      <c r="I300" s="52"/>
    </row>
    <row r="301" spans="1:9" x14ac:dyDescent="0.25">
      <c r="D301" s="2"/>
    </row>
    <row r="302" spans="1:9" x14ac:dyDescent="0.25">
      <c r="D302" s="2"/>
    </row>
    <row r="303" spans="1:9" x14ac:dyDescent="0.25">
      <c r="D303" s="2"/>
    </row>
    <row r="304" spans="1:9" ht="13.8" x14ac:dyDescent="0.25">
      <c r="D304" s="2"/>
      <c r="I304" s="33"/>
    </row>
    <row r="307" spans="7:7" x14ac:dyDescent="0.25">
      <c r="G307" s="54"/>
    </row>
  </sheetData>
  <mergeCells count="11">
    <mergeCell ref="A8:A9"/>
    <mergeCell ref="B8:D8"/>
    <mergeCell ref="E8:G8"/>
    <mergeCell ref="H8:I8"/>
    <mergeCell ref="A300:I300"/>
    <mergeCell ref="A2:I2"/>
    <mergeCell ref="A3:I3"/>
    <mergeCell ref="A6:A7"/>
    <mergeCell ref="B6:D6"/>
    <mergeCell ref="E6:G6"/>
    <mergeCell ref="H6:I6"/>
  </mergeCells>
  <pageMargins left="0.17" right="0.17" top="0.53" bottom="0.23" header="0.17" footer="0.17"/>
  <pageSetup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3.5</vt:lpstr>
      <vt:lpstr>'3.5'!Print_Area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2026-05-21T10:45:10Z</dcterms:created>
  <dcterms:modified xsi:type="dcterms:W3CDTF">2026-05-21T10:45:10Z</dcterms:modified>
</cp:coreProperties>
</file>