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6CFE521A-3EC7-46F7-A891-D67D33D58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B 2025 9M Pse" sheetId="2" r:id="rId1"/>
  </sheets>
  <definedNames>
    <definedName name="_xlnm._FilterDatabase" localSheetId="0" hidden="1">'TB 2025 9M Pse'!#REF!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9" i="2" l="1"/>
  <c r="C157" i="2"/>
  <c r="C183" i="2"/>
  <c r="D288" i="2" l="1"/>
  <c r="C276" i="2"/>
  <c r="C270" i="2"/>
  <c r="C262" i="2"/>
  <c r="C254" i="2"/>
  <c r="C208" i="2" s="1"/>
  <c r="C246" i="2"/>
  <c r="B238" i="2"/>
  <c r="B230" i="2"/>
  <c r="B226" i="2" s="1"/>
  <c r="B218" i="2"/>
  <c r="B214" i="2"/>
  <c r="B208" i="2"/>
  <c r="C200" i="2"/>
  <c r="B169" i="2"/>
  <c r="B163" i="2"/>
  <c r="B157" i="2"/>
  <c r="C147" i="2"/>
  <c r="B141" i="2"/>
  <c r="C139" i="2"/>
  <c r="B139" i="2"/>
  <c r="C137" i="2"/>
  <c r="B137" i="2"/>
  <c r="D124" i="2"/>
  <c r="D122" i="2"/>
  <c r="D120" i="2"/>
  <c r="C118" i="2"/>
  <c r="B118" i="2"/>
  <c r="D116" i="2"/>
  <c r="D114" i="2"/>
  <c r="C112" i="2"/>
  <c r="C110" i="2" s="1"/>
  <c r="B112" i="2"/>
  <c r="C108" i="2"/>
  <c r="B108" i="2"/>
  <c r="D106" i="2"/>
  <c r="D104" i="2"/>
  <c r="C102" i="2"/>
  <c r="B102" i="2"/>
  <c r="D100" i="2"/>
  <c r="D98" i="2"/>
  <c r="C96" i="2"/>
  <c r="B96" i="2"/>
  <c r="D94" i="2"/>
  <c r="D92" i="2"/>
  <c r="C88" i="2"/>
  <c r="B88" i="2"/>
  <c r="D88" i="2" s="1"/>
  <c r="D84" i="2"/>
  <c r="C82" i="2"/>
  <c r="B82" i="2"/>
  <c r="D82" i="2" s="1"/>
  <c r="D80" i="2"/>
  <c r="D78" i="2"/>
  <c r="D76" i="2"/>
  <c r="D74" i="2"/>
  <c r="D72" i="2"/>
  <c r="C69" i="2"/>
  <c r="B69" i="2"/>
  <c r="D69" i="2" s="1"/>
  <c r="D67" i="2"/>
  <c r="D65" i="2"/>
  <c r="D63" i="2"/>
  <c r="D61" i="2"/>
  <c r="D59" i="2"/>
  <c r="D57" i="2"/>
  <c r="C55" i="2"/>
  <c r="B55" i="2"/>
  <c r="D53" i="2"/>
  <c r="D51" i="2"/>
  <c r="C49" i="2"/>
  <c r="B49" i="2"/>
  <c r="D47" i="2"/>
  <c r="D45" i="2"/>
  <c r="C43" i="2"/>
  <c r="B43" i="2"/>
  <c r="D43" i="2" s="1"/>
  <c r="D41" i="2"/>
  <c r="C37" i="2"/>
  <c r="B37" i="2"/>
  <c r="D33" i="2"/>
  <c r="D31" i="2"/>
  <c r="C29" i="2"/>
  <c r="D29" i="2" s="1"/>
  <c r="D27" i="2"/>
  <c r="D25" i="2"/>
  <c r="B23" i="2"/>
  <c r="D23" i="2" s="1"/>
  <c r="C21" i="2"/>
  <c r="B21" i="2"/>
  <c r="C19" i="2"/>
  <c r="B19" i="2"/>
  <c r="B161" i="2" l="1"/>
  <c r="B155" i="2" s="1"/>
  <c r="D37" i="2"/>
  <c r="D108" i="2"/>
  <c r="C131" i="2"/>
  <c r="C187" i="2"/>
  <c r="C181" i="2" s="1"/>
  <c r="C155" i="2" s="1"/>
  <c r="C159" i="2" s="1"/>
  <c r="D102" i="2"/>
  <c r="D112" i="2"/>
  <c r="D118" i="2"/>
  <c r="C252" i="2"/>
  <c r="C256" i="2" s="1"/>
  <c r="B17" i="2"/>
  <c r="D55" i="2"/>
  <c r="B159" i="2"/>
  <c r="B131" i="2"/>
  <c r="C17" i="2"/>
  <c r="C135" i="2"/>
  <c r="D21" i="2"/>
  <c r="B135" i="2"/>
  <c r="C90" i="2"/>
  <c r="C86" i="2" s="1"/>
  <c r="B212" i="2"/>
  <c r="B206" i="2" s="1"/>
  <c r="B210" i="2" s="1"/>
  <c r="B133" i="2" s="1"/>
  <c r="B129" i="2" s="1"/>
  <c r="B110" i="2"/>
  <c r="D110" i="2" s="1"/>
  <c r="C39" i="2"/>
  <c r="B90" i="2"/>
  <c r="D19" i="2"/>
  <c r="D49" i="2"/>
  <c r="C13" i="2"/>
  <c r="B39" i="2"/>
  <c r="B35" i="2" s="1"/>
  <c r="D96" i="2"/>
  <c r="B13" i="2"/>
  <c r="C15" i="2" l="1"/>
  <c r="D90" i="2"/>
  <c r="D17" i="2"/>
  <c r="C244" i="2"/>
  <c r="C206" i="2" s="1"/>
  <c r="C210" i="2" s="1"/>
  <c r="B86" i="2"/>
  <c r="D86" i="2" s="1"/>
  <c r="C35" i="2"/>
  <c r="D39" i="2"/>
  <c r="C11" i="2"/>
  <c r="B15" i="2"/>
  <c r="D35" i="2"/>
  <c r="D15" i="2"/>
  <c r="D13" i="2"/>
  <c r="B11" i="2"/>
  <c r="D11" i="2" s="1"/>
  <c r="C133" i="2"/>
  <c r="C129" i="2" l="1"/>
</calcChain>
</file>

<file path=xl/sharedStrings.xml><?xml version="1.0" encoding="utf-8"?>
<sst xmlns="http://schemas.openxmlformats.org/spreadsheetml/2006/main" count="166" uniqueCount="90">
  <si>
    <t xml:space="preserve">                 CENTRAL BANK</t>
  </si>
  <si>
    <t>STATISTICS DEPARTMENT</t>
  </si>
  <si>
    <t xml:space="preserve">BALANCE OF PAYMENTS OF THE REPUBLIC OF AZERBAIJAN </t>
  </si>
  <si>
    <t>Thousand of U.S dollars</t>
  </si>
  <si>
    <t xml:space="preserve"> I n d i c a t o r s</t>
  </si>
  <si>
    <t>CREDIT</t>
  </si>
  <si>
    <t>DEBIT</t>
  </si>
  <si>
    <t>GAP</t>
  </si>
  <si>
    <t>(proceeds)</t>
  </si>
  <si>
    <t>(payments)</t>
  </si>
  <si>
    <t>A. CURRENT ACCOUNT</t>
  </si>
  <si>
    <t xml:space="preserve">              OIL-GAS SECTOR</t>
  </si>
  <si>
    <t xml:space="preserve">              OTHER SECTORS</t>
  </si>
  <si>
    <t xml:space="preserve">     EXTERNAL TRADE BALANCE</t>
  </si>
  <si>
    <t xml:space="preserve">             Oil-gas sector</t>
  </si>
  <si>
    <t xml:space="preserve">             Other sectors</t>
  </si>
  <si>
    <t xml:space="preserve">        EXPORTS (FOB)</t>
  </si>
  <si>
    <t xml:space="preserve">        IMPORTS (FOB)</t>
  </si>
  <si>
    <t xml:space="preserve">      SERVICES BALANCE</t>
  </si>
  <si>
    <t xml:space="preserve">        Maintenance and repair services</t>
  </si>
  <si>
    <t xml:space="preserve">        Transport</t>
  </si>
  <si>
    <t xml:space="preserve">            Freight</t>
  </si>
  <si>
    <t xml:space="preserve">              - Oil-gas sector</t>
  </si>
  <si>
    <t xml:space="preserve">              - Other sectors</t>
  </si>
  <si>
    <t xml:space="preserve">            Passenger</t>
  </si>
  <si>
    <t xml:space="preserve">            Other</t>
  </si>
  <si>
    <t xml:space="preserve">        Travel </t>
  </si>
  <si>
    <t xml:space="preserve">            Business</t>
  </si>
  <si>
    <t xml:space="preserve">            Personal</t>
  </si>
  <si>
    <t xml:space="preserve">        Telecommunication and communication services</t>
  </si>
  <si>
    <t xml:space="preserve">        Construction services</t>
  </si>
  <si>
    <t xml:space="preserve">        Insurance services</t>
  </si>
  <si>
    <t xml:space="preserve">        Financial services</t>
  </si>
  <si>
    <t xml:space="preserve">        Government services</t>
  </si>
  <si>
    <t xml:space="preserve">        Other business services</t>
  </si>
  <si>
    <t xml:space="preserve">        Personal, cultural, and recreational services</t>
  </si>
  <si>
    <t xml:space="preserve">      PRIMARY INCOME</t>
  </si>
  <si>
    <t xml:space="preserve">         Direct investment income</t>
  </si>
  <si>
    <t xml:space="preserve">         Portfolio investment income</t>
  </si>
  <si>
    <t xml:space="preserve">         Other income</t>
  </si>
  <si>
    <t xml:space="preserve">      SECONDARY INCOME</t>
  </si>
  <si>
    <t xml:space="preserve">           General goverment</t>
  </si>
  <si>
    <t xml:space="preserve">             Membership fees to international organizations</t>
  </si>
  <si>
    <t xml:space="preserve">             Humanitarian, technical and other aids</t>
  </si>
  <si>
    <t xml:space="preserve">             Money transfers of individuals</t>
  </si>
  <si>
    <t xml:space="preserve">             Other transfers</t>
  </si>
  <si>
    <t>B. CAPITAL ACCOUNT</t>
  </si>
  <si>
    <t>Net Acquisition</t>
  </si>
  <si>
    <t>Net</t>
  </si>
  <si>
    <t>of financial</t>
  </si>
  <si>
    <t>incurrence</t>
  </si>
  <si>
    <t>assets</t>
  </si>
  <si>
    <t>of liabilities</t>
  </si>
  <si>
    <t>C. FINANCIAL  ACCOUNT</t>
  </si>
  <si>
    <t xml:space="preserve">             OIL-GAS SECTOR</t>
  </si>
  <si>
    <t xml:space="preserve">             OTHER SECTORS</t>
  </si>
  <si>
    <t xml:space="preserve">      DIRECT INVESTMENT</t>
  </si>
  <si>
    <t xml:space="preserve">      Abroad</t>
  </si>
  <si>
    <t xml:space="preserve">      In reporting economy</t>
  </si>
  <si>
    <t xml:space="preserve">      OIL BONUS</t>
  </si>
  <si>
    <t xml:space="preserve">      PORTFOLIO INVESTMENT</t>
  </si>
  <si>
    <t xml:space="preserve">      Assets</t>
  </si>
  <si>
    <t xml:space="preserve">         Equity</t>
  </si>
  <si>
    <t xml:space="preserve">         Debt securities</t>
  </si>
  <si>
    <t xml:space="preserve">              Government sector</t>
  </si>
  <si>
    <t xml:space="preserve">              Banks</t>
  </si>
  <si>
    <t xml:space="preserve">             - Others</t>
  </si>
  <si>
    <t xml:space="preserve">      Liabilities</t>
  </si>
  <si>
    <t xml:space="preserve">             Others</t>
  </si>
  <si>
    <t xml:space="preserve">      OTHER INVESTMENT</t>
  </si>
  <si>
    <t xml:space="preserve">        Assets</t>
  </si>
  <si>
    <t xml:space="preserve">            Deposits and cash</t>
  </si>
  <si>
    <t xml:space="preserve">                Oil-gas sector</t>
  </si>
  <si>
    <t xml:space="preserve">                Other sectors</t>
  </si>
  <si>
    <t xml:space="preserve">                   General government</t>
  </si>
  <si>
    <t xml:space="preserve">                   Banks</t>
  </si>
  <si>
    <t xml:space="preserve">                   Other</t>
  </si>
  <si>
    <t xml:space="preserve">            Loans</t>
  </si>
  <si>
    <t xml:space="preserve">            Trade credits and advances</t>
  </si>
  <si>
    <t xml:space="preserve">        Liabilities</t>
  </si>
  <si>
    <t xml:space="preserve">               Oil-gas sector</t>
  </si>
  <si>
    <t xml:space="preserve">               Other sectors</t>
  </si>
  <si>
    <t xml:space="preserve">                       Oil-gas sector</t>
  </si>
  <si>
    <t xml:space="preserve">                       Other sectors</t>
  </si>
  <si>
    <t>D. RESERVE ASSETS</t>
  </si>
  <si>
    <t>E. NET ERRORS AND OMISSIONS</t>
  </si>
  <si>
    <t xml:space="preserve">              -Oil-gas sector</t>
  </si>
  <si>
    <t xml:space="preserve">           Others</t>
  </si>
  <si>
    <t>FOR   JANUARY - SEPTEMBER MONTHS  OF 2025 YEAR</t>
  </si>
  <si>
    <t xml:space="preserve">        Royalty and license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</si>
</sst>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7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3" fillId="0" borderId="8" xfId="1" applyNumberFormat="1" applyFont="1" applyFill="1" applyBorder="1" applyAlignment="1">
      <alignment horizontal="center" vertical="center"/>
    </xf>
    <xf numFmtId="3" fontId="3" fillId="0" borderId="3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2" fillId="0" borderId="7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T355"/>
  <sheetViews>
    <sheetView tabSelected="1" zoomScaleNormal="100" workbookViewId="0">
      <selection activeCell="C2" sqref="C2"/>
    </sheetView>
  </sheetViews>
  <sheetFormatPr defaultColWidth="11.7109375" defaultRowHeight="15" x14ac:dyDescent="0.25"/>
  <cols>
    <col min="1" max="1" width="60.85546875" style="1" bestFit="1" customWidth="1"/>
    <col min="2" max="4" width="22.7109375" style="1" customWidth="1"/>
    <col min="5" max="216" width="9.140625" style="1" customWidth="1"/>
    <col min="217" max="217" width="57.28515625" style="1" customWidth="1"/>
    <col min="218" max="219" width="19.28515625" style="1" customWidth="1"/>
    <col min="220" max="220" width="15.7109375" style="1" customWidth="1"/>
    <col min="221" max="222" width="3.7109375" style="1" customWidth="1"/>
    <col min="223" max="228" width="11.7109375" style="1"/>
    <col min="229" max="229" width="58.5703125" style="1" customWidth="1"/>
    <col min="230" max="231" width="19.28515625" style="1" customWidth="1"/>
    <col min="232" max="232" width="15.7109375" style="1" customWidth="1"/>
    <col min="233" max="234" width="3.7109375" style="1" customWidth="1"/>
    <col min="235" max="251" width="11.7109375" style="1" customWidth="1"/>
    <col min="252" max="256" width="8.7109375" style="1" customWidth="1"/>
    <col min="257" max="472" width="9.140625" style="1" customWidth="1"/>
    <col min="473" max="473" width="57.28515625" style="1" customWidth="1"/>
    <col min="474" max="475" width="19.28515625" style="1" customWidth="1"/>
    <col min="476" max="476" width="15.7109375" style="1" customWidth="1"/>
    <col min="477" max="478" width="3.7109375" style="1" customWidth="1"/>
    <col min="479" max="484" width="11.7109375" style="1"/>
    <col min="485" max="485" width="58.5703125" style="1" customWidth="1"/>
    <col min="486" max="487" width="19.28515625" style="1" customWidth="1"/>
    <col min="488" max="488" width="15.7109375" style="1" customWidth="1"/>
    <col min="489" max="490" width="3.7109375" style="1" customWidth="1"/>
    <col min="491" max="507" width="11.7109375" style="1" customWidth="1"/>
    <col min="508" max="512" width="8.7109375" style="1" customWidth="1"/>
    <col min="513" max="728" width="9.140625" style="1" customWidth="1"/>
    <col min="729" max="729" width="57.28515625" style="1" customWidth="1"/>
    <col min="730" max="731" width="19.28515625" style="1" customWidth="1"/>
    <col min="732" max="732" width="15.7109375" style="1" customWidth="1"/>
    <col min="733" max="734" width="3.7109375" style="1" customWidth="1"/>
    <col min="735" max="740" width="11.7109375" style="1"/>
    <col min="741" max="741" width="58.5703125" style="1" customWidth="1"/>
    <col min="742" max="743" width="19.28515625" style="1" customWidth="1"/>
    <col min="744" max="744" width="15.7109375" style="1" customWidth="1"/>
    <col min="745" max="746" width="3.7109375" style="1" customWidth="1"/>
    <col min="747" max="763" width="11.7109375" style="1" customWidth="1"/>
    <col min="764" max="768" width="8.7109375" style="1" customWidth="1"/>
    <col min="769" max="984" width="9.140625" style="1" customWidth="1"/>
    <col min="985" max="985" width="57.28515625" style="1" customWidth="1"/>
    <col min="986" max="987" width="19.28515625" style="1" customWidth="1"/>
    <col min="988" max="988" width="15.7109375" style="1" customWidth="1"/>
    <col min="989" max="990" width="3.7109375" style="1" customWidth="1"/>
    <col min="991" max="996" width="11.7109375" style="1"/>
    <col min="997" max="997" width="58.5703125" style="1" customWidth="1"/>
    <col min="998" max="999" width="19.28515625" style="1" customWidth="1"/>
    <col min="1000" max="1000" width="15.7109375" style="1" customWidth="1"/>
    <col min="1001" max="1002" width="3.7109375" style="1" customWidth="1"/>
    <col min="1003" max="1019" width="11.7109375" style="1" customWidth="1"/>
    <col min="1020" max="1024" width="8.7109375" style="1" customWidth="1"/>
    <col min="1025" max="1240" width="9.140625" style="1" customWidth="1"/>
    <col min="1241" max="1241" width="57.28515625" style="1" customWidth="1"/>
    <col min="1242" max="1243" width="19.28515625" style="1" customWidth="1"/>
    <col min="1244" max="1244" width="15.7109375" style="1" customWidth="1"/>
    <col min="1245" max="1246" width="3.7109375" style="1" customWidth="1"/>
    <col min="1247" max="1252" width="11.7109375" style="1"/>
    <col min="1253" max="1253" width="58.5703125" style="1" customWidth="1"/>
    <col min="1254" max="1255" width="19.28515625" style="1" customWidth="1"/>
    <col min="1256" max="1256" width="15.7109375" style="1" customWidth="1"/>
    <col min="1257" max="1258" width="3.7109375" style="1" customWidth="1"/>
    <col min="1259" max="1275" width="11.7109375" style="1" customWidth="1"/>
    <col min="1276" max="1280" width="8.7109375" style="1" customWidth="1"/>
    <col min="1281" max="1496" width="9.140625" style="1" customWidth="1"/>
    <col min="1497" max="1497" width="57.28515625" style="1" customWidth="1"/>
    <col min="1498" max="1499" width="19.28515625" style="1" customWidth="1"/>
    <col min="1500" max="1500" width="15.7109375" style="1" customWidth="1"/>
    <col min="1501" max="1502" width="3.7109375" style="1" customWidth="1"/>
    <col min="1503" max="1508" width="11.7109375" style="1"/>
    <col min="1509" max="1509" width="58.5703125" style="1" customWidth="1"/>
    <col min="1510" max="1511" width="19.28515625" style="1" customWidth="1"/>
    <col min="1512" max="1512" width="15.7109375" style="1" customWidth="1"/>
    <col min="1513" max="1514" width="3.7109375" style="1" customWidth="1"/>
    <col min="1515" max="1531" width="11.7109375" style="1" customWidth="1"/>
    <col min="1532" max="1536" width="8.7109375" style="1" customWidth="1"/>
    <col min="1537" max="1752" width="9.140625" style="1" customWidth="1"/>
    <col min="1753" max="1753" width="57.28515625" style="1" customWidth="1"/>
    <col min="1754" max="1755" width="19.28515625" style="1" customWidth="1"/>
    <col min="1756" max="1756" width="15.7109375" style="1" customWidth="1"/>
    <col min="1757" max="1758" width="3.7109375" style="1" customWidth="1"/>
    <col min="1759" max="1764" width="11.7109375" style="1"/>
    <col min="1765" max="1765" width="58.5703125" style="1" customWidth="1"/>
    <col min="1766" max="1767" width="19.28515625" style="1" customWidth="1"/>
    <col min="1768" max="1768" width="15.7109375" style="1" customWidth="1"/>
    <col min="1769" max="1770" width="3.7109375" style="1" customWidth="1"/>
    <col min="1771" max="1787" width="11.7109375" style="1" customWidth="1"/>
    <col min="1788" max="1792" width="8.7109375" style="1" customWidth="1"/>
    <col min="1793" max="2008" width="9.140625" style="1" customWidth="1"/>
    <col min="2009" max="2009" width="57.28515625" style="1" customWidth="1"/>
    <col min="2010" max="2011" width="19.28515625" style="1" customWidth="1"/>
    <col min="2012" max="2012" width="15.7109375" style="1" customWidth="1"/>
    <col min="2013" max="2014" width="3.7109375" style="1" customWidth="1"/>
    <col min="2015" max="2020" width="11.7109375" style="1"/>
    <col min="2021" max="2021" width="58.5703125" style="1" customWidth="1"/>
    <col min="2022" max="2023" width="19.28515625" style="1" customWidth="1"/>
    <col min="2024" max="2024" width="15.7109375" style="1" customWidth="1"/>
    <col min="2025" max="2026" width="3.7109375" style="1" customWidth="1"/>
    <col min="2027" max="2043" width="11.7109375" style="1" customWidth="1"/>
    <col min="2044" max="2048" width="8.7109375" style="1" customWidth="1"/>
    <col min="2049" max="2264" width="9.140625" style="1" customWidth="1"/>
    <col min="2265" max="2265" width="57.28515625" style="1" customWidth="1"/>
    <col min="2266" max="2267" width="19.28515625" style="1" customWidth="1"/>
    <col min="2268" max="2268" width="15.7109375" style="1" customWidth="1"/>
    <col min="2269" max="2270" width="3.7109375" style="1" customWidth="1"/>
    <col min="2271" max="2276" width="11.7109375" style="1"/>
    <col min="2277" max="2277" width="58.5703125" style="1" customWidth="1"/>
    <col min="2278" max="2279" width="19.28515625" style="1" customWidth="1"/>
    <col min="2280" max="2280" width="15.7109375" style="1" customWidth="1"/>
    <col min="2281" max="2282" width="3.7109375" style="1" customWidth="1"/>
    <col min="2283" max="2299" width="11.7109375" style="1" customWidth="1"/>
    <col min="2300" max="2304" width="8.7109375" style="1" customWidth="1"/>
    <col min="2305" max="2520" width="9.140625" style="1" customWidth="1"/>
    <col min="2521" max="2521" width="57.28515625" style="1" customWidth="1"/>
    <col min="2522" max="2523" width="19.28515625" style="1" customWidth="1"/>
    <col min="2524" max="2524" width="15.7109375" style="1" customWidth="1"/>
    <col min="2525" max="2526" width="3.7109375" style="1" customWidth="1"/>
    <col min="2527" max="2532" width="11.7109375" style="1"/>
    <col min="2533" max="2533" width="58.5703125" style="1" customWidth="1"/>
    <col min="2534" max="2535" width="19.28515625" style="1" customWidth="1"/>
    <col min="2536" max="2536" width="15.7109375" style="1" customWidth="1"/>
    <col min="2537" max="2538" width="3.7109375" style="1" customWidth="1"/>
    <col min="2539" max="2555" width="11.7109375" style="1" customWidth="1"/>
    <col min="2556" max="2560" width="8.7109375" style="1" customWidth="1"/>
    <col min="2561" max="2776" width="9.140625" style="1" customWidth="1"/>
    <col min="2777" max="2777" width="57.28515625" style="1" customWidth="1"/>
    <col min="2778" max="2779" width="19.28515625" style="1" customWidth="1"/>
    <col min="2780" max="2780" width="15.7109375" style="1" customWidth="1"/>
    <col min="2781" max="2782" width="3.7109375" style="1" customWidth="1"/>
    <col min="2783" max="2788" width="11.7109375" style="1"/>
    <col min="2789" max="2789" width="58.5703125" style="1" customWidth="1"/>
    <col min="2790" max="2791" width="19.28515625" style="1" customWidth="1"/>
    <col min="2792" max="2792" width="15.7109375" style="1" customWidth="1"/>
    <col min="2793" max="2794" width="3.7109375" style="1" customWidth="1"/>
    <col min="2795" max="2811" width="11.7109375" style="1" customWidth="1"/>
    <col min="2812" max="2816" width="8.7109375" style="1" customWidth="1"/>
    <col min="2817" max="3032" width="9.140625" style="1" customWidth="1"/>
    <col min="3033" max="3033" width="57.28515625" style="1" customWidth="1"/>
    <col min="3034" max="3035" width="19.28515625" style="1" customWidth="1"/>
    <col min="3036" max="3036" width="15.7109375" style="1" customWidth="1"/>
    <col min="3037" max="3038" width="3.7109375" style="1" customWidth="1"/>
    <col min="3039" max="3044" width="11.7109375" style="1"/>
    <col min="3045" max="3045" width="58.5703125" style="1" customWidth="1"/>
    <col min="3046" max="3047" width="19.28515625" style="1" customWidth="1"/>
    <col min="3048" max="3048" width="15.7109375" style="1" customWidth="1"/>
    <col min="3049" max="3050" width="3.7109375" style="1" customWidth="1"/>
    <col min="3051" max="3067" width="11.7109375" style="1" customWidth="1"/>
    <col min="3068" max="3072" width="8.7109375" style="1" customWidth="1"/>
    <col min="3073" max="3288" width="9.140625" style="1" customWidth="1"/>
    <col min="3289" max="3289" width="57.28515625" style="1" customWidth="1"/>
    <col min="3290" max="3291" width="19.28515625" style="1" customWidth="1"/>
    <col min="3292" max="3292" width="15.7109375" style="1" customWidth="1"/>
    <col min="3293" max="3294" width="3.7109375" style="1" customWidth="1"/>
    <col min="3295" max="3300" width="11.7109375" style="1"/>
    <col min="3301" max="3301" width="58.5703125" style="1" customWidth="1"/>
    <col min="3302" max="3303" width="19.28515625" style="1" customWidth="1"/>
    <col min="3304" max="3304" width="15.7109375" style="1" customWidth="1"/>
    <col min="3305" max="3306" width="3.7109375" style="1" customWidth="1"/>
    <col min="3307" max="3323" width="11.7109375" style="1" customWidth="1"/>
    <col min="3324" max="3328" width="8.7109375" style="1" customWidth="1"/>
    <col min="3329" max="3544" width="9.140625" style="1" customWidth="1"/>
    <col min="3545" max="3545" width="57.28515625" style="1" customWidth="1"/>
    <col min="3546" max="3547" width="19.28515625" style="1" customWidth="1"/>
    <col min="3548" max="3548" width="15.7109375" style="1" customWidth="1"/>
    <col min="3549" max="3550" width="3.7109375" style="1" customWidth="1"/>
    <col min="3551" max="3556" width="11.7109375" style="1"/>
    <col min="3557" max="3557" width="58.5703125" style="1" customWidth="1"/>
    <col min="3558" max="3559" width="19.28515625" style="1" customWidth="1"/>
    <col min="3560" max="3560" width="15.7109375" style="1" customWidth="1"/>
    <col min="3561" max="3562" width="3.7109375" style="1" customWidth="1"/>
    <col min="3563" max="3579" width="11.7109375" style="1" customWidth="1"/>
    <col min="3580" max="3584" width="8.7109375" style="1" customWidth="1"/>
    <col min="3585" max="3800" width="9.140625" style="1" customWidth="1"/>
    <col min="3801" max="3801" width="57.28515625" style="1" customWidth="1"/>
    <col min="3802" max="3803" width="19.28515625" style="1" customWidth="1"/>
    <col min="3804" max="3804" width="15.7109375" style="1" customWidth="1"/>
    <col min="3805" max="3806" width="3.7109375" style="1" customWidth="1"/>
    <col min="3807" max="3812" width="11.7109375" style="1"/>
    <col min="3813" max="3813" width="58.5703125" style="1" customWidth="1"/>
    <col min="3814" max="3815" width="19.28515625" style="1" customWidth="1"/>
    <col min="3816" max="3816" width="15.7109375" style="1" customWidth="1"/>
    <col min="3817" max="3818" width="3.7109375" style="1" customWidth="1"/>
    <col min="3819" max="3835" width="11.7109375" style="1" customWidth="1"/>
    <col min="3836" max="3840" width="8.7109375" style="1" customWidth="1"/>
    <col min="3841" max="4056" width="9.140625" style="1" customWidth="1"/>
    <col min="4057" max="4057" width="57.28515625" style="1" customWidth="1"/>
    <col min="4058" max="4059" width="19.28515625" style="1" customWidth="1"/>
    <col min="4060" max="4060" width="15.7109375" style="1" customWidth="1"/>
    <col min="4061" max="4062" width="3.7109375" style="1" customWidth="1"/>
    <col min="4063" max="4068" width="11.7109375" style="1"/>
    <col min="4069" max="4069" width="58.5703125" style="1" customWidth="1"/>
    <col min="4070" max="4071" width="19.28515625" style="1" customWidth="1"/>
    <col min="4072" max="4072" width="15.7109375" style="1" customWidth="1"/>
    <col min="4073" max="4074" width="3.7109375" style="1" customWidth="1"/>
    <col min="4075" max="4091" width="11.7109375" style="1" customWidth="1"/>
    <col min="4092" max="4096" width="8.7109375" style="1" customWidth="1"/>
    <col min="4097" max="4312" width="9.140625" style="1" customWidth="1"/>
    <col min="4313" max="4313" width="57.28515625" style="1" customWidth="1"/>
    <col min="4314" max="4315" width="19.28515625" style="1" customWidth="1"/>
    <col min="4316" max="4316" width="15.7109375" style="1" customWidth="1"/>
    <col min="4317" max="4318" width="3.7109375" style="1" customWidth="1"/>
    <col min="4319" max="4324" width="11.7109375" style="1"/>
    <col min="4325" max="4325" width="58.5703125" style="1" customWidth="1"/>
    <col min="4326" max="4327" width="19.28515625" style="1" customWidth="1"/>
    <col min="4328" max="4328" width="15.7109375" style="1" customWidth="1"/>
    <col min="4329" max="4330" width="3.7109375" style="1" customWidth="1"/>
    <col min="4331" max="4347" width="11.7109375" style="1" customWidth="1"/>
    <col min="4348" max="4352" width="8.7109375" style="1" customWidth="1"/>
    <col min="4353" max="4568" width="9.140625" style="1" customWidth="1"/>
    <col min="4569" max="4569" width="57.28515625" style="1" customWidth="1"/>
    <col min="4570" max="4571" width="19.28515625" style="1" customWidth="1"/>
    <col min="4572" max="4572" width="15.7109375" style="1" customWidth="1"/>
    <col min="4573" max="4574" width="3.7109375" style="1" customWidth="1"/>
    <col min="4575" max="4580" width="11.7109375" style="1"/>
    <col min="4581" max="4581" width="58.5703125" style="1" customWidth="1"/>
    <col min="4582" max="4583" width="19.28515625" style="1" customWidth="1"/>
    <col min="4584" max="4584" width="15.7109375" style="1" customWidth="1"/>
    <col min="4585" max="4586" width="3.7109375" style="1" customWidth="1"/>
    <col min="4587" max="4603" width="11.7109375" style="1" customWidth="1"/>
    <col min="4604" max="4608" width="8.7109375" style="1" customWidth="1"/>
    <col min="4609" max="4824" width="9.140625" style="1" customWidth="1"/>
    <col min="4825" max="4825" width="57.28515625" style="1" customWidth="1"/>
    <col min="4826" max="4827" width="19.28515625" style="1" customWidth="1"/>
    <col min="4828" max="4828" width="15.7109375" style="1" customWidth="1"/>
    <col min="4829" max="4830" width="3.7109375" style="1" customWidth="1"/>
    <col min="4831" max="4836" width="11.7109375" style="1"/>
    <col min="4837" max="4837" width="58.5703125" style="1" customWidth="1"/>
    <col min="4838" max="4839" width="19.28515625" style="1" customWidth="1"/>
    <col min="4840" max="4840" width="15.7109375" style="1" customWidth="1"/>
    <col min="4841" max="4842" width="3.7109375" style="1" customWidth="1"/>
    <col min="4843" max="4859" width="11.7109375" style="1" customWidth="1"/>
    <col min="4860" max="4864" width="8.7109375" style="1" customWidth="1"/>
    <col min="4865" max="5080" width="9.140625" style="1" customWidth="1"/>
    <col min="5081" max="5081" width="57.28515625" style="1" customWidth="1"/>
    <col min="5082" max="5083" width="19.28515625" style="1" customWidth="1"/>
    <col min="5084" max="5084" width="15.7109375" style="1" customWidth="1"/>
    <col min="5085" max="5086" width="3.7109375" style="1" customWidth="1"/>
    <col min="5087" max="5092" width="11.7109375" style="1"/>
    <col min="5093" max="5093" width="58.5703125" style="1" customWidth="1"/>
    <col min="5094" max="5095" width="19.28515625" style="1" customWidth="1"/>
    <col min="5096" max="5096" width="15.7109375" style="1" customWidth="1"/>
    <col min="5097" max="5098" width="3.7109375" style="1" customWidth="1"/>
    <col min="5099" max="5115" width="11.7109375" style="1" customWidth="1"/>
    <col min="5116" max="5120" width="8.7109375" style="1" customWidth="1"/>
    <col min="5121" max="5336" width="9.140625" style="1" customWidth="1"/>
    <col min="5337" max="5337" width="57.28515625" style="1" customWidth="1"/>
    <col min="5338" max="5339" width="19.28515625" style="1" customWidth="1"/>
    <col min="5340" max="5340" width="15.7109375" style="1" customWidth="1"/>
    <col min="5341" max="5342" width="3.7109375" style="1" customWidth="1"/>
    <col min="5343" max="5348" width="11.7109375" style="1"/>
    <col min="5349" max="5349" width="58.5703125" style="1" customWidth="1"/>
    <col min="5350" max="5351" width="19.28515625" style="1" customWidth="1"/>
    <col min="5352" max="5352" width="15.7109375" style="1" customWidth="1"/>
    <col min="5353" max="5354" width="3.7109375" style="1" customWidth="1"/>
    <col min="5355" max="5371" width="11.7109375" style="1" customWidth="1"/>
    <col min="5372" max="5376" width="8.7109375" style="1" customWidth="1"/>
    <col min="5377" max="5592" width="9.140625" style="1" customWidth="1"/>
    <col min="5593" max="5593" width="57.28515625" style="1" customWidth="1"/>
    <col min="5594" max="5595" width="19.28515625" style="1" customWidth="1"/>
    <col min="5596" max="5596" width="15.7109375" style="1" customWidth="1"/>
    <col min="5597" max="5598" width="3.7109375" style="1" customWidth="1"/>
    <col min="5599" max="5604" width="11.7109375" style="1"/>
    <col min="5605" max="5605" width="58.5703125" style="1" customWidth="1"/>
    <col min="5606" max="5607" width="19.28515625" style="1" customWidth="1"/>
    <col min="5608" max="5608" width="15.7109375" style="1" customWidth="1"/>
    <col min="5609" max="5610" width="3.7109375" style="1" customWidth="1"/>
    <col min="5611" max="5627" width="11.7109375" style="1" customWidth="1"/>
    <col min="5628" max="5632" width="8.7109375" style="1" customWidth="1"/>
    <col min="5633" max="5848" width="9.140625" style="1" customWidth="1"/>
    <col min="5849" max="5849" width="57.28515625" style="1" customWidth="1"/>
    <col min="5850" max="5851" width="19.28515625" style="1" customWidth="1"/>
    <col min="5852" max="5852" width="15.7109375" style="1" customWidth="1"/>
    <col min="5853" max="5854" width="3.7109375" style="1" customWidth="1"/>
    <col min="5855" max="5860" width="11.7109375" style="1"/>
    <col min="5861" max="5861" width="58.5703125" style="1" customWidth="1"/>
    <col min="5862" max="5863" width="19.28515625" style="1" customWidth="1"/>
    <col min="5864" max="5864" width="15.7109375" style="1" customWidth="1"/>
    <col min="5865" max="5866" width="3.7109375" style="1" customWidth="1"/>
    <col min="5867" max="5883" width="11.7109375" style="1" customWidth="1"/>
    <col min="5884" max="5888" width="8.7109375" style="1" customWidth="1"/>
    <col min="5889" max="6104" width="9.140625" style="1" customWidth="1"/>
    <col min="6105" max="6105" width="57.28515625" style="1" customWidth="1"/>
    <col min="6106" max="6107" width="19.28515625" style="1" customWidth="1"/>
    <col min="6108" max="6108" width="15.7109375" style="1" customWidth="1"/>
    <col min="6109" max="6110" width="3.7109375" style="1" customWidth="1"/>
    <col min="6111" max="6116" width="11.7109375" style="1"/>
    <col min="6117" max="6117" width="58.5703125" style="1" customWidth="1"/>
    <col min="6118" max="6119" width="19.28515625" style="1" customWidth="1"/>
    <col min="6120" max="6120" width="15.7109375" style="1" customWidth="1"/>
    <col min="6121" max="6122" width="3.7109375" style="1" customWidth="1"/>
    <col min="6123" max="6139" width="11.7109375" style="1" customWidth="1"/>
    <col min="6140" max="6144" width="8.7109375" style="1" customWidth="1"/>
    <col min="6145" max="6360" width="9.140625" style="1" customWidth="1"/>
    <col min="6361" max="6361" width="57.28515625" style="1" customWidth="1"/>
    <col min="6362" max="6363" width="19.28515625" style="1" customWidth="1"/>
    <col min="6364" max="6364" width="15.7109375" style="1" customWidth="1"/>
    <col min="6365" max="6366" width="3.7109375" style="1" customWidth="1"/>
    <col min="6367" max="6372" width="11.7109375" style="1"/>
    <col min="6373" max="6373" width="58.5703125" style="1" customWidth="1"/>
    <col min="6374" max="6375" width="19.28515625" style="1" customWidth="1"/>
    <col min="6376" max="6376" width="15.7109375" style="1" customWidth="1"/>
    <col min="6377" max="6378" width="3.7109375" style="1" customWidth="1"/>
    <col min="6379" max="6395" width="11.7109375" style="1" customWidth="1"/>
    <col min="6396" max="6400" width="8.7109375" style="1" customWidth="1"/>
    <col min="6401" max="6616" width="9.140625" style="1" customWidth="1"/>
    <col min="6617" max="6617" width="57.28515625" style="1" customWidth="1"/>
    <col min="6618" max="6619" width="19.28515625" style="1" customWidth="1"/>
    <col min="6620" max="6620" width="15.7109375" style="1" customWidth="1"/>
    <col min="6621" max="6622" width="3.7109375" style="1" customWidth="1"/>
    <col min="6623" max="6628" width="11.7109375" style="1"/>
    <col min="6629" max="6629" width="58.5703125" style="1" customWidth="1"/>
    <col min="6630" max="6631" width="19.28515625" style="1" customWidth="1"/>
    <col min="6632" max="6632" width="15.7109375" style="1" customWidth="1"/>
    <col min="6633" max="6634" width="3.7109375" style="1" customWidth="1"/>
    <col min="6635" max="6651" width="11.7109375" style="1" customWidth="1"/>
    <col min="6652" max="6656" width="8.7109375" style="1" customWidth="1"/>
    <col min="6657" max="6872" width="9.140625" style="1" customWidth="1"/>
    <col min="6873" max="6873" width="57.28515625" style="1" customWidth="1"/>
    <col min="6874" max="6875" width="19.28515625" style="1" customWidth="1"/>
    <col min="6876" max="6876" width="15.7109375" style="1" customWidth="1"/>
    <col min="6877" max="6878" width="3.7109375" style="1" customWidth="1"/>
    <col min="6879" max="6884" width="11.7109375" style="1"/>
    <col min="6885" max="6885" width="58.5703125" style="1" customWidth="1"/>
    <col min="6886" max="6887" width="19.28515625" style="1" customWidth="1"/>
    <col min="6888" max="6888" width="15.7109375" style="1" customWidth="1"/>
    <col min="6889" max="6890" width="3.7109375" style="1" customWidth="1"/>
    <col min="6891" max="6907" width="11.7109375" style="1" customWidth="1"/>
    <col min="6908" max="6912" width="8.7109375" style="1" customWidth="1"/>
    <col min="6913" max="7128" width="9.140625" style="1" customWidth="1"/>
    <col min="7129" max="7129" width="57.28515625" style="1" customWidth="1"/>
    <col min="7130" max="7131" width="19.28515625" style="1" customWidth="1"/>
    <col min="7132" max="7132" width="15.7109375" style="1" customWidth="1"/>
    <col min="7133" max="7134" width="3.7109375" style="1" customWidth="1"/>
    <col min="7135" max="7140" width="11.7109375" style="1"/>
    <col min="7141" max="7141" width="58.5703125" style="1" customWidth="1"/>
    <col min="7142" max="7143" width="19.28515625" style="1" customWidth="1"/>
    <col min="7144" max="7144" width="15.7109375" style="1" customWidth="1"/>
    <col min="7145" max="7146" width="3.7109375" style="1" customWidth="1"/>
    <col min="7147" max="7163" width="11.7109375" style="1" customWidth="1"/>
    <col min="7164" max="7168" width="8.7109375" style="1" customWidth="1"/>
    <col min="7169" max="7384" width="9.140625" style="1" customWidth="1"/>
    <col min="7385" max="7385" width="57.28515625" style="1" customWidth="1"/>
    <col min="7386" max="7387" width="19.28515625" style="1" customWidth="1"/>
    <col min="7388" max="7388" width="15.7109375" style="1" customWidth="1"/>
    <col min="7389" max="7390" width="3.7109375" style="1" customWidth="1"/>
    <col min="7391" max="7396" width="11.7109375" style="1"/>
    <col min="7397" max="7397" width="58.5703125" style="1" customWidth="1"/>
    <col min="7398" max="7399" width="19.28515625" style="1" customWidth="1"/>
    <col min="7400" max="7400" width="15.7109375" style="1" customWidth="1"/>
    <col min="7401" max="7402" width="3.7109375" style="1" customWidth="1"/>
    <col min="7403" max="7419" width="11.7109375" style="1" customWidth="1"/>
    <col min="7420" max="7424" width="8.7109375" style="1" customWidth="1"/>
    <col min="7425" max="7640" width="9.140625" style="1" customWidth="1"/>
    <col min="7641" max="7641" width="57.28515625" style="1" customWidth="1"/>
    <col min="7642" max="7643" width="19.28515625" style="1" customWidth="1"/>
    <col min="7644" max="7644" width="15.7109375" style="1" customWidth="1"/>
    <col min="7645" max="7646" width="3.7109375" style="1" customWidth="1"/>
    <col min="7647" max="7652" width="11.7109375" style="1"/>
    <col min="7653" max="7653" width="58.5703125" style="1" customWidth="1"/>
    <col min="7654" max="7655" width="19.28515625" style="1" customWidth="1"/>
    <col min="7656" max="7656" width="15.7109375" style="1" customWidth="1"/>
    <col min="7657" max="7658" width="3.7109375" style="1" customWidth="1"/>
    <col min="7659" max="7675" width="11.7109375" style="1" customWidth="1"/>
    <col min="7676" max="7680" width="8.7109375" style="1" customWidth="1"/>
    <col min="7681" max="7896" width="9.140625" style="1" customWidth="1"/>
    <col min="7897" max="7897" width="57.28515625" style="1" customWidth="1"/>
    <col min="7898" max="7899" width="19.28515625" style="1" customWidth="1"/>
    <col min="7900" max="7900" width="15.7109375" style="1" customWidth="1"/>
    <col min="7901" max="7902" width="3.7109375" style="1" customWidth="1"/>
    <col min="7903" max="7908" width="11.7109375" style="1"/>
    <col min="7909" max="7909" width="58.5703125" style="1" customWidth="1"/>
    <col min="7910" max="7911" width="19.28515625" style="1" customWidth="1"/>
    <col min="7912" max="7912" width="15.7109375" style="1" customWidth="1"/>
    <col min="7913" max="7914" width="3.7109375" style="1" customWidth="1"/>
    <col min="7915" max="7931" width="11.7109375" style="1" customWidth="1"/>
    <col min="7932" max="7936" width="8.7109375" style="1" customWidth="1"/>
    <col min="7937" max="8152" width="9.140625" style="1" customWidth="1"/>
    <col min="8153" max="8153" width="57.28515625" style="1" customWidth="1"/>
    <col min="8154" max="8155" width="19.28515625" style="1" customWidth="1"/>
    <col min="8156" max="8156" width="15.7109375" style="1" customWidth="1"/>
    <col min="8157" max="8158" width="3.7109375" style="1" customWidth="1"/>
    <col min="8159" max="8164" width="11.7109375" style="1"/>
    <col min="8165" max="8165" width="58.5703125" style="1" customWidth="1"/>
    <col min="8166" max="8167" width="19.28515625" style="1" customWidth="1"/>
    <col min="8168" max="8168" width="15.7109375" style="1" customWidth="1"/>
    <col min="8169" max="8170" width="3.7109375" style="1" customWidth="1"/>
    <col min="8171" max="8187" width="11.7109375" style="1" customWidth="1"/>
    <col min="8188" max="8192" width="8.7109375" style="1" customWidth="1"/>
    <col min="8193" max="8408" width="9.140625" style="1" customWidth="1"/>
    <col min="8409" max="8409" width="57.28515625" style="1" customWidth="1"/>
    <col min="8410" max="8411" width="19.28515625" style="1" customWidth="1"/>
    <col min="8412" max="8412" width="15.7109375" style="1" customWidth="1"/>
    <col min="8413" max="8414" width="3.7109375" style="1" customWidth="1"/>
    <col min="8415" max="8420" width="11.7109375" style="1"/>
    <col min="8421" max="8421" width="58.5703125" style="1" customWidth="1"/>
    <col min="8422" max="8423" width="19.28515625" style="1" customWidth="1"/>
    <col min="8424" max="8424" width="15.7109375" style="1" customWidth="1"/>
    <col min="8425" max="8426" width="3.7109375" style="1" customWidth="1"/>
    <col min="8427" max="8443" width="11.7109375" style="1" customWidth="1"/>
    <col min="8444" max="8448" width="8.7109375" style="1" customWidth="1"/>
    <col min="8449" max="8664" width="9.140625" style="1" customWidth="1"/>
    <col min="8665" max="8665" width="57.28515625" style="1" customWidth="1"/>
    <col min="8666" max="8667" width="19.28515625" style="1" customWidth="1"/>
    <col min="8668" max="8668" width="15.7109375" style="1" customWidth="1"/>
    <col min="8669" max="8670" width="3.7109375" style="1" customWidth="1"/>
    <col min="8671" max="8676" width="11.7109375" style="1"/>
    <col min="8677" max="8677" width="58.5703125" style="1" customWidth="1"/>
    <col min="8678" max="8679" width="19.28515625" style="1" customWidth="1"/>
    <col min="8680" max="8680" width="15.7109375" style="1" customWidth="1"/>
    <col min="8681" max="8682" width="3.7109375" style="1" customWidth="1"/>
    <col min="8683" max="8699" width="11.7109375" style="1" customWidth="1"/>
    <col min="8700" max="8704" width="8.7109375" style="1" customWidth="1"/>
    <col min="8705" max="8920" width="9.140625" style="1" customWidth="1"/>
    <col min="8921" max="8921" width="57.28515625" style="1" customWidth="1"/>
    <col min="8922" max="8923" width="19.28515625" style="1" customWidth="1"/>
    <col min="8924" max="8924" width="15.7109375" style="1" customWidth="1"/>
    <col min="8925" max="8926" width="3.7109375" style="1" customWidth="1"/>
    <col min="8927" max="8932" width="11.7109375" style="1"/>
    <col min="8933" max="8933" width="58.5703125" style="1" customWidth="1"/>
    <col min="8934" max="8935" width="19.28515625" style="1" customWidth="1"/>
    <col min="8936" max="8936" width="15.7109375" style="1" customWidth="1"/>
    <col min="8937" max="8938" width="3.7109375" style="1" customWidth="1"/>
    <col min="8939" max="8955" width="11.7109375" style="1" customWidth="1"/>
    <col min="8956" max="8960" width="8.7109375" style="1" customWidth="1"/>
    <col min="8961" max="9176" width="9.140625" style="1" customWidth="1"/>
    <col min="9177" max="9177" width="57.28515625" style="1" customWidth="1"/>
    <col min="9178" max="9179" width="19.28515625" style="1" customWidth="1"/>
    <col min="9180" max="9180" width="15.7109375" style="1" customWidth="1"/>
    <col min="9181" max="9182" width="3.7109375" style="1" customWidth="1"/>
    <col min="9183" max="9188" width="11.7109375" style="1"/>
    <col min="9189" max="9189" width="58.5703125" style="1" customWidth="1"/>
    <col min="9190" max="9191" width="19.28515625" style="1" customWidth="1"/>
    <col min="9192" max="9192" width="15.7109375" style="1" customWidth="1"/>
    <col min="9193" max="9194" width="3.7109375" style="1" customWidth="1"/>
    <col min="9195" max="9211" width="11.7109375" style="1" customWidth="1"/>
    <col min="9212" max="9216" width="8.7109375" style="1" customWidth="1"/>
    <col min="9217" max="9432" width="9.140625" style="1" customWidth="1"/>
    <col min="9433" max="9433" width="57.28515625" style="1" customWidth="1"/>
    <col min="9434" max="9435" width="19.28515625" style="1" customWidth="1"/>
    <col min="9436" max="9436" width="15.7109375" style="1" customWidth="1"/>
    <col min="9437" max="9438" width="3.7109375" style="1" customWidth="1"/>
    <col min="9439" max="9444" width="11.7109375" style="1"/>
    <col min="9445" max="9445" width="58.5703125" style="1" customWidth="1"/>
    <col min="9446" max="9447" width="19.28515625" style="1" customWidth="1"/>
    <col min="9448" max="9448" width="15.7109375" style="1" customWidth="1"/>
    <col min="9449" max="9450" width="3.7109375" style="1" customWidth="1"/>
    <col min="9451" max="9467" width="11.7109375" style="1" customWidth="1"/>
    <col min="9468" max="9472" width="8.7109375" style="1" customWidth="1"/>
    <col min="9473" max="9688" width="9.140625" style="1" customWidth="1"/>
    <col min="9689" max="9689" width="57.28515625" style="1" customWidth="1"/>
    <col min="9690" max="9691" width="19.28515625" style="1" customWidth="1"/>
    <col min="9692" max="9692" width="15.7109375" style="1" customWidth="1"/>
    <col min="9693" max="9694" width="3.7109375" style="1" customWidth="1"/>
    <col min="9695" max="9700" width="11.7109375" style="1"/>
    <col min="9701" max="9701" width="58.5703125" style="1" customWidth="1"/>
    <col min="9702" max="9703" width="19.28515625" style="1" customWidth="1"/>
    <col min="9704" max="9704" width="15.7109375" style="1" customWidth="1"/>
    <col min="9705" max="9706" width="3.7109375" style="1" customWidth="1"/>
    <col min="9707" max="9723" width="11.7109375" style="1" customWidth="1"/>
    <col min="9724" max="9728" width="8.7109375" style="1" customWidth="1"/>
    <col min="9729" max="9944" width="9.140625" style="1" customWidth="1"/>
    <col min="9945" max="9945" width="57.28515625" style="1" customWidth="1"/>
    <col min="9946" max="9947" width="19.28515625" style="1" customWidth="1"/>
    <col min="9948" max="9948" width="15.7109375" style="1" customWidth="1"/>
    <col min="9949" max="9950" width="3.7109375" style="1" customWidth="1"/>
    <col min="9951" max="9956" width="11.7109375" style="1"/>
    <col min="9957" max="9957" width="58.5703125" style="1" customWidth="1"/>
    <col min="9958" max="9959" width="19.28515625" style="1" customWidth="1"/>
    <col min="9960" max="9960" width="15.7109375" style="1" customWidth="1"/>
    <col min="9961" max="9962" width="3.7109375" style="1" customWidth="1"/>
    <col min="9963" max="9979" width="11.7109375" style="1" customWidth="1"/>
    <col min="9980" max="9984" width="8.7109375" style="1" customWidth="1"/>
    <col min="9985" max="10200" width="9.140625" style="1" customWidth="1"/>
    <col min="10201" max="10201" width="57.28515625" style="1" customWidth="1"/>
    <col min="10202" max="10203" width="19.28515625" style="1" customWidth="1"/>
    <col min="10204" max="10204" width="15.7109375" style="1" customWidth="1"/>
    <col min="10205" max="10206" width="3.7109375" style="1" customWidth="1"/>
    <col min="10207" max="10212" width="11.7109375" style="1"/>
    <col min="10213" max="10213" width="58.5703125" style="1" customWidth="1"/>
    <col min="10214" max="10215" width="19.28515625" style="1" customWidth="1"/>
    <col min="10216" max="10216" width="15.7109375" style="1" customWidth="1"/>
    <col min="10217" max="10218" width="3.7109375" style="1" customWidth="1"/>
    <col min="10219" max="10235" width="11.7109375" style="1" customWidth="1"/>
    <col min="10236" max="10240" width="8.7109375" style="1" customWidth="1"/>
    <col min="10241" max="10456" width="9.140625" style="1" customWidth="1"/>
    <col min="10457" max="10457" width="57.28515625" style="1" customWidth="1"/>
    <col min="10458" max="10459" width="19.28515625" style="1" customWidth="1"/>
    <col min="10460" max="10460" width="15.7109375" style="1" customWidth="1"/>
    <col min="10461" max="10462" width="3.7109375" style="1" customWidth="1"/>
    <col min="10463" max="10468" width="11.7109375" style="1"/>
    <col min="10469" max="10469" width="58.5703125" style="1" customWidth="1"/>
    <col min="10470" max="10471" width="19.28515625" style="1" customWidth="1"/>
    <col min="10472" max="10472" width="15.7109375" style="1" customWidth="1"/>
    <col min="10473" max="10474" width="3.7109375" style="1" customWidth="1"/>
    <col min="10475" max="10491" width="11.7109375" style="1" customWidth="1"/>
    <col min="10492" max="10496" width="8.7109375" style="1" customWidth="1"/>
    <col min="10497" max="10712" width="9.140625" style="1" customWidth="1"/>
    <col min="10713" max="10713" width="57.28515625" style="1" customWidth="1"/>
    <col min="10714" max="10715" width="19.28515625" style="1" customWidth="1"/>
    <col min="10716" max="10716" width="15.7109375" style="1" customWidth="1"/>
    <col min="10717" max="10718" width="3.7109375" style="1" customWidth="1"/>
    <col min="10719" max="10724" width="11.7109375" style="1"/>
    <col min="10725" max="10725" width="58.5703125" style="1" customWidth="1"/>
    <col min="10726" max="10727" width="19.28515625" style="1" customWidth="1"/>
    <col min="10728" max="10728" width="15.7109375" style="1" customWidth="1"/>
    <col min="10729" max="10730" width="3.7109375" style="1" customWidth="1"/>
    <col min="10731" max="10747" width="11.7109375" style="1" customWidth="1"/>
    <col min="10748" max="10752" width="8.7109375" style="1" customWidth="1"/>
    <col min="10753" max="10968" width="9.140625" style="1" customWidth="1"/>
    <col min="10969" max="10969" width="57.28515625" style="1" customWidth="1"/>
    <col min="10970" max="10971" width="19.28515625" style="1" customWidth="1"/>
    <col min="10972" max="10972" width="15.7109375" style="1" customWidth="1"/>
    <col min="10973" max="10974" width="3.7109375" style="1" customWidth="1"/>
    <col min="10975" max="10980" width="11.7109375" style="1"/>
    <col min="10981" max="10981" width="58.5703125" style="1" customWidth="1"/>
    <col min="10982" max="10983" width="19.28515625" style="1" customWidth="1"/>
    <col min="10984" max="10984" width="15.7109375" style="1" customWidth="1"/>
    <col min="10985" max="10986" width="3.7109375" style="1" customWidth="1"/>
    <col min="10987" max="11003" width="11.7109375" style="1" customWidth="1"/>
    <col min="11004" max="11008" width="8.7109375" style="1" customWidth="1"/>
    <col min="11009" max="11224" width="9.140625" style="1" customWidth="1"/>
    <col min="11225" max="11225" width="57.28515625" style="1" customWidth="1"/>
    <col min="11226" max="11227" width="19.28515625" style="1" customWidth="1"/>
    <col min="11228" max="11228" width="15.7109375" style="1" customWidth="1"/>
    <col min="11229" max="11230" width="3.7109375" style="1" customWidth="1"/>
    <col min="11231" max="11236" width="11.7109375" style="1"/>
    <col min="11237" max="11237" width="58.5703125" style="1" customWidth="1"/>
    <col min="11238" max="11239" width="19.28515625" style="1" customWidth="1"/>
    <col min="11240" max="11240" width="15.7109375" style="1" customWidth="1"/>
    <col min="11241" max="11242" width="3.7109375" style="1" customWidth="1"/>
    <col min="11243" max="11259" width="11.7109375" style="1" customWidth="1"/>
    <col min="11260" max="11264" width="8.7109375" style="1" customWidth="1"/>
    <col min="11265" max="11480" width="9.140625" style="1" customWidth="1"/>
    <col min="11481" max="11481" width="57.28515625" style="1" customWidth="1"/>
    <col min="11482" max="11483" width="19.28515625" style="1" customWidth="1"/>
    <col min="11484" max="11484" width="15.7109375" style="1" customWidth="1"/>
    <col min="11485" max="11486" width="3.7109375" style="1" customWidth="1"/>
    <col min="11487" max="11492" width="11.7109375" style="1"/>
    <col min="11493" max="11493" width="58.5703125" style="1" customWidth="1"/>
    <col min="11494" max="11495" width="19.28515625" style="1" customWidth="1"/>
    <col min="11496" max="11496" width="15.7109375" style="1" customWidth="1"/>
    <col min="11497" max="11498" width="3.7109375" style="1" customWidth="1"/>
    <col min="11499" max="11515" width="11.7109375" style="1" customWidth="1"/>
    <col min="11516" max="11520" width="8.7109375" style="1" customWidth="1"/>
    <col min="11521" max="11736" width="9.140625" style="1" customWidth="1"/>
    <col min="11737" max="11737" width="57.28515625" style="1" customWidth="1"/>
    <col min="11738" max="11739" width="19.28515625" style="1" customWidth="1"/>
    <col min="11740" max="11740" width="15.7109375" style="1" customWidth="1"/>
    <col min="11741" max="11742" width="3.7109375" style="1" customWidth="1"/>
    <col min="11743" max="11748" width="11.7109375" style="1"/>
    <col min="11749" max="11749" width="58.5703125" style="1" customWidth="1"/>
    <col min="11750" max="11751" width="19.28515625" style="1" customWidth="1"/>
    <col min="11752" max="11752" width="15.7109375" style="1" customWidth="1"/>
    <col min="11753" max="11754" width="3.7109375" style="1" customWidth="1"/>
    <col min="11755" max="11771" width="11.7109375" style="1" customWidth="1"/>
    <col min="11772" max="11776" width="8.7109375" style="1" customWidth="1"/>
    <col min="11777" max="11992" width="9.140625" style="1" customWidth="1"/>
    <col min="11993" max="11993" width="57.28515625" style="1" customWidth="1"/>
    <col min="11994" max="11995" width="19.28515625" style="1" customWidth="1"/>
    <col min="11996" max="11996" width="15.7109375" style="1" customWidth="1"/>
    <col min="11997" max="11998" width="3.7109375" style="1" customWidth="1"/>
    <col min="11999" max="12004" width="11.7109375" style="1"/>
    <col min="12005" max="12005" width="58.5703125" style="1" customWidth="1"/>
    <col min="12006" max="12007" width="19.28515625" style="1" customWidth="1"/>
    <col min="12008" max="12008" width="15.7109375" style="1" customWidth="1"/>
    <col min="12009" max="12010" width="3.7109375" style="1" customWidth="1"/>
    <col min="12011" max="12027" width="11.7109375" style="1" customWidth="1"/>
    <col min="12028" max="12032" width="8.7109375" style="1" customWidth="1"/>
    <col min="12033" max="12248" width="9.140625" style="1" customWidth="1"/>
    <col min="12249" max="12249" width="57.28515625" style="1" customWidth="1"/>
    <col min="12250" max="12251" width="19.28515625" style="1" customWidth="1"/>
    <col min="12252" max="12252" width="15.7109375" style="1" customWidth="1"/>
    <col min="12253" max="12254" width="3.7109375" style="1" customWidth="1"/>
    <col min="12255" max="12260" width="11.7109375" style="1"/>
    <col min="12261" max="12261" width="58.5703125" style="1" customWidth="1"/>
    <col min="12262" max="12263" width="19.28515625" style="1" customWidth="1"/>
    <col min="12264" max="12264" width="15.7109375" style="1" customWidth="1"/>
    <col min="12265" max="12266" width="3.7109375" style="1" customWidth="1"/>
    <col min="12267" max="12283" width="11.7109375" style="1" customWidth="1"/>
    <col min="12284" max="12288" width="8.7109375" style="1" customWidth="1"/>
    <col min="12289" max="12504" width="9.140625" style="1" customWidth="1"/>
    <col min="12505" max="12505" width="57.28515625" style="1" customWidth="1"/>
    <col min="12506" max="12507" width="19.28515625" style="1" customWidth="1"/>
    <col min="12508" max="12508" width="15.7109375" style="1" customWidth="1"/>
    <col min="12509" max="12510" width="3.7109375" style="1" customWidth="1"/>
    <col min="12511" max="12516" width="11.7109375" style="1"/>
    <col min="12517" max="12517" width="58.5703125" style="1" customWidth="1"/>
    <col min="12518" max="12519" width="19.28515625" style="1" customWidth="1"/>
    <col min="12520" max="12520" width="15.7109375" style="1" customWidth="1"/>
    <col min="12521" max="12522" width="3.7109375" style="1" customWidth="1"/>
    <col min="12523" max="12539" width="11.7109375" style="1" customWidth="1"/>
    <col min="12540" max="12544" width="8.7109375" style="1" customWidth="1"/>
    <col min="12545" max="12760" width="9.140625" style="1" customWidth="1"/>
    <col min="12761" max="12761" width="57.28515625" style="1" customWidth="1"/>
    <col min="12762" max="12763" width="19.28515625" style="1" customWidth="1"/>
    <col min="12764" max="12764" width="15.7109375" style="1" customWidth="1"/>
    <col min="12765" max="12766" width="3.7109375" style="1" customWidth="1"/>
    <col min="12767" max="12772" width="11.7109375" style="1"/>
    <col min="12773" max="12773" width="58.5703125" style="1" customWidth="1"/>
    <col min="12774" max="12775" width="19.28515625" style="1" customWidth="1"/>
    <col min="12776" max="12776" width="15.7109375" style="1" customWidth="1"/>
    <col min="12777" max="12778" width="3.7109375" style="1" customWidth="1"/>
    <col min="12779" max="12795" width="11.7109375" style="1" customWidth="1"/>
    <col min="12796" max="12800" width="8.7109375" style="1" customWidth="1"/>
    <col min="12801" max="13016" width="9.140625" style="1" customWidth="1"/>
    <col min="13017" max="13017" width="57.28515625" style="1" customWidth="1"/>
    <col min="13018" max="13019" width="19.28515625" style="1" customWidth="1"/>
    <col min="13020" max="13020" width="15.7109375" style="1" customWidth="1"/>
    <col min="13021" max="13022" width="3.7109375" style="1" customWidth="1"/>
    <col min="13023" max="13028" width="11.7109375" style="1"/>
    <col min="13029" max="13029" width="58.5703125" style="1" customWidth="1"/>
    <col min="13030" max="13031" width="19.28515625" style="1" customWidth="1"/>
    <col min="13032" max="13032" width="15.7109375" style="1" customWidth="1"/>
    <col min="13033" max="13034" width="3.7109375" style="1" customWidth="1"/>
    <col min="13035" max="13051" width="11.7109375" style="1" customWidth="1"/>
    <col min="13052" max="13056" width="8.7109375" style="1" customWidth="1"/>
    <col min="13057" max="13272" width="9.140625" style="1" customWidth="1"/>
    <col min="13273" max="13273" width="57.28515625" style="1" customWidth="1"/>
    <col min="13274" max="13275" width="19.28515625" style="1" customWidth="1"/>
    <col min="13276" max="13276" width="15.7109375" style="1" customWidth="1"/>
    <col min="13277" max="13278" width="3.7109375" style="1" customWidth="1"/>
    <col min="13279" max="13284" width="11.7109375" style="1"/>
    <col min="13285" max="13285" width="58.5703125" style="1" customWidth="1"/>
    <col min="13286" max="13287" width="19.28515625" style="1" customWidth="1"/>
    <col min="13288" max="13288" width="15.7109375" style="1" customWidth="1"/>
    <col min="13289" max="13290" width="3.7109375" style="1" customWidth="1"/>
    <col min="13291" max="13307" width="11.7109375" style="1" customWidth="1"/>
    <col min="13308" max="13312" width="8.7109375" style="1" customWidth="1"/>
    <col min="13313" max="13528" width="9.140625" style="1" customWidth="1"/>
    <col min="13529" max="13529" width="57.28515625" style="1" customWidth="1"/>
    <col min="13530" max="13531" width="19.28515625" style="1" customWidth="1"/>
    <col min="13532" max="13532" width="15.7109375" style="1" customWidth="1"/>
    <col min="13533" max="13534" width="3.7109375" style="1" customWidth="1"/>
    <col min="13535" max="13540" width="11.7109375" style="1"/>
    <col min="13541" max="13541" width="58.5703125" style="1" customWidth="1"/>
    <col min="13542" max="13543" width="19.28515625" style="1" customWidth="1"/>
    <col min="13544" max="13544" width="15.7109375" style="1" customWidth="1"/>
    <col min="13545" max="13546" width="3.7109375" style="1" customWidth="1"/>
    <col min="13547" max="13563" width="11.7109375" style="1" customWidth="1"/>
    <col min="13564" max="13568" width="8.7109375" style="1" customWidth="1"/>
    <col min="13569" max="13784" width="9.140625" style="1" customWidth="1"/>
    <col min="13785" max="13785" width="57.28515625" style="1" customWidth="1"/>
    <col min="13786" max="13787" width="19.28515625" style="1" customWidth="1"/>
    <col min="13788" max="13788" width="15.7109375" style="1" customWidth="1"/>
    <col min="13789" max="13790" width="3.7109375" style="1" customWidth="1"/>
    <col min="13791" max="13796" width="11.7109375" style="1"/>
    <col min="13797" max="13797" width="58.5703125" style="1" customWidth="1"/>
    <col min="13798" max="13799" width="19.28515625" style="1" customWidth="1"/>
    <col min="13800" max="13800" width="15.7109375" style="1" customWidth="1"/>
    <col min="13801" max="13802" width="3.7109375" style="1" customWidth="1"/>
    <col min="13803" max="13819" width="11.7109375" style="1" customWidth="1"/>
    <col min="13820" max="13824" width="8.7109375" style="1" customWidth="1"/>
    <col min="13825" max="14040" width="9.140625" style="1" customWidth="1"/>
    <col min="14041" max="14041" width="57.28515625" style="1" customWidth="1"/>
    <col min="14042" max="14043" width="19.28515625" style="1" customWidth="1"/>
    <col min="14044" max="14044" width="15.7109375" style="1" customWidth="1"/>
    <col min="14045" max="14046" width="3.7109375" style="1" customWidth="1"/>
    <col min="14047" max="14052" width="11.7109375" style="1"/>
    <col min="14053" max="14053" width="58.5703125" style="1" customWidth="1"/>
    <col min="14054" max="14055" width="19.28515625" style="1" customWidth="1"/>
    <col min="14056" max="14056" width="15.7109375" style="1" customWidth="1"/>
    <col min="14057" max="14058" width="3.7109375" style="1" customWidth="1"/>
    <col min="14059" max="14075" width="11.7109375" style="1" customWidth="1"/>
    <col min="14076" max="14080" width="8.7109375" style="1" customWidth="1"/>
    <col min="14081" max="14296" width="9.140625" style="1" customWidth="1"/>
    <col min="14297" max="14297" width="57.28515625" style="1" customWidth="1"/>
    <col min="14298" max="14299" width="19.28515625" style="1" customWidth="1"/>
    <col min="14300" max="14300" width="15.7109375" style="1" customWidth="1"/>
    <col min="14301" max="14302" width="3.7109375" style="1" customWidth="1"/>
    <col min="14303" max="14308" width="11.7109375" style="1"/>
    <col min="14309" max="14309" width="58.5703125" style="1" customWidth="1"/>
    <col min="14310" max="14311" width="19.28515625" style="1" customWidth="1"/>
    <col min="14312" max="14312" width="15.7109375" style="1" customWidth="1"/>
    <col min="14313" max="14314" width="3.7109375" style="1" customWidth="1"/>
    <col min="14315" max="14331" width="11.7109375" style="1" customWidth="1"/>
    <col min="14332" max="14336" width="8.7109375" style="1" customWidth="1"/>
    <col min="14337" max="14552" width="9.140625" style="1" customWidth="1"/>
    <col min="14553" max="14553" width="57.28515625" style="1" customWidth="1"/>
    <col min="14554" max="14555" width="19.28515625" style="1" customWidth="1"/>
    <col min="14556" max="14556" width="15.7109375" style="1" customWidth="1"/>
    <col min="14557" max="14558" width="3.7109375" style="1" customWidth="1"/>
    <col min="14559" max="14564" width="11.7109375" style="1"/>
    <col min="14565" max="14565" width="58.5703125" style="1" customWidth="1"/>
    <col min="14566" max="14567" width="19.28515625" style="1" customWidth="1"/>
    <col min="14568" max="14568" width="15.7109375" style="1" customWidth="1"/>
    <col min="14569" max="14570" width="3.7109375" style="1" customWidth="1"/>
    <col min="14571" max="14587" width="11.7109375" style="1" customWidth="1"/>
    <col min="14588" max="14592" width="8.7109375" style="1" customWidth="1"/>
    <col min="14593" max="14808" width="9.140625" style="1" customWidth="1"/>
    <col min="14809" max="14809" width="57.28515625" style="1" customWidth="1"/>
    <col min="14810" max="14811" width="19.28515625" style="1" customWidth="1"/>
    <col min="14812" max="14812" width="15.7109375" style="1" customWidth="1"/>
    <col min="14813" max="14814" width="3.7109375" style="1" customWidth="1"/>
    <col min="14815" max="14820" width="11.7109375" style="1"/>
    <col min="14821" max="14821" width="58.5703125" style="1" customWidth="1"/>
    <col min="14822" max="14823" width="19.28515625" style="1" customWidth="1"/>
    <col min="14824" max="14824" width="15.7109375" style="1" customWidth="1"/>
    <col min="14825" max="14826" width="3.7109375" style="1" customWidth="1"/>
    <col min="14827" max="14843" width="11.7109375" style="1" customWidth="1"/>
    <col min="14844" max="14848" width="8.7109375" style="1" customWidth="1"/>
    <col min="14849" max="15064" width="9.140625" style="1" customWidth="1"/>
    <col min="15065" max="15065" width="57.28515625" style="1" customWidth="1"/>
    <col min="15066" max="15067" width="19.28515625" style="1" customWidth="1"/>
    <col min="15068" max="15068" width="15.7109375" style="1" customWidth="1"/>
    <col min="15069" max="15070" width="3.7109375" style="1" customWidth="1"/>
    <col min="15071" max="15076" width="11.7109375" style="1"/>
    <col min="15077" max="15077" width="58.5703125" style="1" customWidth="1"/>
    <col min="15078" max="15079" width="19.28515625" style="1" customWidth="1"/>
    <col min="15080" max="15080" width="15.7109375" style="1" customWidth="1"/>
    <col min="15081" max="15082" width="3.7109375" style="1" customWidth="1"/>
    <col min="15083" max="15099" width="11.7109375" style="1" customWidth="1"/>
    <col min="15100" max="15104" width="8.7109375" style="1" customWidth="1"/>
    <col min="15105" max="15320" width="9.140625" style="1" customWidth="1"/>
    <col min="15321" max="15321" width="57.28515625" style="1" customWidth="1"/>
    <col min="15322" max="15323" width="19.28515625" style="1" customWidth="1"/>
    <col min="15324" max="15324" width="15.7109375" style="1" customWidth="1"/>
    <col min="15325" max="15326" width="3.7109375" style="1" customWidth="1"/>
    <col min="15327" max="15332" width="11.7109375" style="1"/>
    <col min="15333" max="15333" width="58.5703125" style="1" customWidth="1"/>
    <col min="15334" max="15335" width="19.28515625" style="1" customWidth="1"/>
    <col min="15336" max="15336" width="15.7109375" style="1" customWidth="1"/>
    <col min="15337" max="15338" width="3.7109375" style="1" customWidth="1"/>
    <col min="15339" max="15355" width="11.7109375" style="1" customWidth="1"/>
    <col min="15356" max="15360" width="8.7109375" style="1" customWidth="1"/>
    <col min="15361" max="15576" width="9.140625" style="1" customWidth="1"/>
    <col min="15577" max="15577" width="57.28515625" style="1" customWidth="1"/>
    <col min="15578" max="15579" width="19.28515625" style="1" customWidth="1"/>
    <col min="15580" max="15580" width="15.7109375" style="1" customWidth="1"/>
    <col min="15581" max="15582" width="3.7109375" style="1" customWidth="1"/>
    <col min="15583" max="15588" width="11.7109375" style="1"/>
    <col min="15589" max="15589" width="58.5703125" style="1" customWidth="1"/>
    <col min="15590" max="15591" width="19.28515625" style="1" customWidth="1"/>
    <col min="15592" max="15592" width="15.7109375" style="1" customWidth="1"/>
    <col min="15593" max="15594" width="3.7109375" style="1" customWidth="1"/>
    <col min="15595" max="15611" width="11.7109375" style="1" customWidth="1"/>
    <col min="15612" max="15616" width="8.7109375" style="1" customWidth="1"/>
    <col min="15617" max="15832" width="9.140625" style="1" customWidth="1"/>
    <col min="15833" max="15833" width="57.28515625" style="1" customWidth="1"/>
    <col min="15834" max="15835" width="19.28515625" style="1" customWidth="1"/>
    <col min="15836" max="15836" width="15.7109375" style="1" customWidth="1"/>
    <col min="15837" max="15838" width="3.7109375" style="1" customWidth="1"/>
    <col min="15839" max="15844" width="11.7109375" style="1"/>
    <col min="15845" max="15845" width="58.5703125" style="1" customWidth="1"/>
    <col min="15846" max="15847" width="19.28515625" style="1" customWidth="1"/>
    <col min="15848" max="15848" width="15.7109375" style="1" customWidth="1"/>
    <col min="15849" max="15850" width="3.7109375" style="1" customWidth="1"/>
    <col min="15851" max="15867" width="11.7109375" style="1" customWidth="1"/>
    <col min="15868" max="15872" width="8.7109375" style="1" customWidth="1"/>
    <col min="15873" max="16088" width="9.140625" style="1" customWidth="1"/>
    <col min="16089" max="16089" width="57.28515625" style="1" customWidth="1"/>
    <col min="16090" max="16091" width="19.28515625" style="1" customWidth="1"/>
    <col min="16092" max="16092" width="15.7109375" style="1" customWidth="1"/>
    <col min="16093" max="16094" width="3.7109375" style="1" customWidth="1"/>
    <col min="16095" max="16100" width="11.7109375" style="1"/>
    <col min="16101" max="16101" width="58.5703125" style="1" customWidth="1"/>
    <col min="16102" max="16103" width="19.28515625" style="1" customWidth="1"/>
    <col min="16104" max="16104" width="15.7109375" style="1" customWidth="1"/>
    <col min="16105" max="16106" width="3.7109375" style="1" customWidth="1"/>
    <col min="16107" max="16123" width="11.7109375" style="1" customWidth="1"/>
    <col min="16124" max="16128" width="8.7109375" style="1" customWidth="1"/>
    <col min="16129" max="16344" width="9.140625" style="1" customWidth="1"/>
    <col min="16345" max="16345" width="57.28515625" style="1" customWidth="1"/>
    <col min="16346" max="16347" width="19.28515625" style="1" customWidth="1"/>
    <col min="16348" max="16348" width="15.7109375" style="1" customWidth="1"/>
    <col min="16349" max="16350" width="3.7109375" style="1" customWidth="1"/>
    <col min="16351" max="16384" width="11.7109375" style="1"/>
  </cols>
  <sheetData>
    <row r="1" spans="1:4" x14ac:dyDescent="0.25">
      <c r="A1" s="5" t="s">
        <v>0</v>
      </c>
    </row>
    <row r="2" spans="1:4" x14ac:dyDescent="0.25">
      <c r="A2" s="5" t="s">
        <v>1</v>
      </c>
      <c r="B2" s="6"/>
    </row>
    <row r="3" spans="1:4" x14ac:dyDescent="0.25">
      <c r="A3" s="5"/>
      <c r="B3" s="6"/>
    </row>
    <row r="4" spans="1:4" ht="18.600000000000001" customHeight="1" x14ac:dyDescent="0.25">
      <c r="A4" s="36" t="s">
        <v>2</v>
      </c>
      <c r="B4" s="36"/>
      <c r="C4" s="36"/>
      <c r="D4" s="36"/>
    </row>
    <row r="5" spans="1:4" ht="18.600000000000001" customHeight="1" x14ac:dyDescent="0.25">
      <c r="A5" s="36" t="s">
        <v>88</v>
      </c>
      <c r="B5" s="36"/>
      <c r="C5" s="36"/>
      <c r="D5" s="36"/>
    </row>
    <row r="6" spans="1:4" ht="18.600000000000001" customHeight="1" x14ac:dyDescent="0.25">
      <c r="C6" s="37" t="s">
        <v>3</v>
      </c>
      <c r="D6" s="37"/>
    </row>
    <row r="7" spans="1:4" ht="15.75" x14ac:dyDescent="0.25">
      <c r="A7" s="38" t="s">
        <v>4</v>
      </c>
      <c r="B7" s="31" t="s">
        <v>5</v>
      </c>
      <c r="C7" s="31" t="s">
        <v>6</v>
      </c>
      <c r="D7" s="38" t="s">
        <v>7</v>
      </c>
    </row>
    <row r="8" spans="1:4" ht="18" customHeight="1" x14ac:dyDescent="0.25">
      <c r="A8" s="39"/>
      <c r="B8" s="7" t="s">
        <v>8</v>
      </c>
      <c r="C8" s="7" t="s">
        <v>9</v>
      </c>
      <c r="D8" s="39"/>
    </row>
    <row r="9" spans="1:4" x14ac:dyDescent="0.25">
      <c r="A9" s="8">
        <v>1</v>
      </c>
      <c r="B9" s="8">
        <v>2</v>
      </c>
      <c r="C9" s="9">
        <v>3</v>
      </c>
      <c r="D9" s="8">
        <v>4</v>
      </c>
    </row>
    <row r="10" spans="1:4" x14ac:dyDescent="0.25">
      <c r="C10" s="10"/>
    </row>
    <row r="11" spans="1:4" ht="15.75" x14ac:dyDescent="0.25">
      <c r="A11" s="28" t="s">
        <v>10</v>
      </c>
      <c r="B11" s="2">
        <f>B13+B15</f>
        <v>27655276</v>
      </c>
      <c r="C11" s="2">
        <f>C13+C15</f>
        <v>24655061</v>
      </c>
      <c r="D11" s="2">
        <f>B11-C11</f>
        <v>3000215</v>
      </c>
    </row>
    <row r="12" spans="1:4" ht="15.75" x14ac:dyDescent="0.25">
      <c r="A12" s="28"/>
      <c r="B12" s="2"/>
      <c r="C12" s="2"/>
      <c r="D12" s="2"/>
    </row>
    <row r="13" spans="1:4" x14ac:dyDescent="0.25">
      <c r="A13" s="1" t="s">
        <v>11</v>
      </c>
      <c r="B13" s="4">
        <f>B19+B37+B88</f>
        <v>17599068</v>
      </c>
      <c r="C13" s="4">
        <f>C19+C37+C88</f>
        <v>6895748</v>
      </c>
      <c r="D13" s="4">
        <f>B13-C13</f>
        <v>10703320</v>
      </c>
    </row>
    <row r="14" spans="1:4" x14ac:dyDescent="0.25">
      <c r="A14" s="29"/>
      <c r="B14" s="4"/>
      <c r="C14" s="4"/>
      <c r="D14" s="4"/>
    </row>
    <row r="15" spans="1:4" x14ac:dyDescent="0.25">
      <c r="A15" s="1" t="s">
        <v>12</v>
      </c>
      <c r="B15" s="4">
        <f>B21+B39+B90+B110</f>
        <v>10056208</v>
      </c>
      <c r="C15" s="4">
        <f>C21+C39+C90+C110</f>
        <v>17759313</v>
      </c>
      <c r="D15" s="4">
        <f>B15-C15</f>
        <v>-7703105</v>
      </c>
    </row>
    <row r="16" spans="1:4" ht="15.75" x14ac:dyDescent="0.25">
      <c r="B16" s="2"/>
      <c r="C16" s="2"/>
      <c r="D16" s="2"/>
    </row>
    <row r="17" spans="1:4" ht="15.75" x14ac:dyDescent="0.25">
      <c r="A17" s="28" t="s">
        <v>13</v>
      </c>
      <c r="B17" s="2">
        <f>B19+B21</f>
        <v>18195025</v>
      </c>
      <c r="C17" s="2">
        <f>C19+C21</f>
        <v>12596063</v>
      </c>
      <c r="D17" s="2">
        <f>B17-C17</f>
        <v>5598962</v>
      </c>
    </row>
    <row r="18" spans="1:4" ht="15.75" x14ac:dyDescent="0.25">
      <c r="A18" s="29"/>
      <c r="B18" s="2"/>
      <c r="C18" s="2"/>
      <c r="D18" s="2"/>
    </row>
    <row r="19" spans="1:4" x14ac:dyDescent="0.25">
      <c r="A19" s="1" t="s">
        <v>14</v>
      </c>
      <c r="B19" s="4">
        <f>B25</f>
        <v>15664892</v>
      </c>
      <c r="C19" s="4">
        <f>C31</f>
        <v>1707528</v>
      </c>
      <c r="D19" s="4">
        <f>B19-C19</f>
        <v>13957364</v>
      </c>
    </row>
    <row r="20" spans="1:4" x14ac:dyDescent="0.25">
      <c r="A20" s="29"/>
      <c r="B20" s="4"/>
      <c r="C20" s="4"/>
      <c r="D20" s="4"/>
    </row>
    <row r="21" spans="1:4" x14ac:dyDescent="0.25">
      <c r="A21" s="1" t="s">
        <v>15</v>
      </c>
      <c r="B21" s="4">
        <f>B27</f>
        <v>2530133</v>
      </c>
      <c r="C21" s="4">
        <f>C33</f>
        <v>10888535</v>
      </c>
      <c r="D21" s="4">
        <f>B21-C21</f>
        <v>-8358402</v>
      </c>
    </row>
    <row r="22" spans="1:4" ht="15.75" x14ac:dyDescent="0.25">
      <c r="A22" s="29"/>
      <c r="B22" s="2"/>
      <c r="C22" s="2"/>
      <c r="D22" s="2"/>
    </row>
    <row r="23" spans="1:4" ht="15.75" x14ac:dyDescent="0.25">
      <c r="A23" s="28" t="s">
        <v>16</v>
      </c>
      <c r="B23" s="2">
        <f>B25+B27</f>
        <v>18195025</v>
      </c>
      <c r="C23" s="2"/>
      <c r="D23" s="2">
        <f>B23-C23</f>
        <v>18195025</v>
      </c>
    </row>
    <row r="24" spans="1:4" ht="15.75" x14ac:dyDescent="0.25">
      <c r="B24" s="2"/>
      <c r="C24" s="2"/>
      <c r="D24" s="2"/>
    </row>
    <row r="25" spans="1:4" x14ac:dyDescent="0.25">
      <c r="A25" s="1" t="s">
        <v>14</v>
      </c>
      <c r="B25" s="4">
        <v>15664892</v>
      </c>
      <c r="C25" s="4"/>
      <c r="D25" s="4">
        <f>B25-C25</f>
        <v>15664892</v>
      </c>
    </row>
    <row r="26" spans="1:4" x14ac:dyDescent="0.25">
      <c r="A26" s="29"/>
      <c r="B26" s="4"/>
      <c r="C26" s="4"/>
      <c r="D26" s="4"/>
    </row>
    <row r="27" spans="1:4" x14ac:dyDescent="0.25">
      <c r="A27" s="1" t="s">
        <v>15</v>
      </c>
      <c r="B27" s="4">
        <v>2530133</v>
      </c>
      <c r="C27" s="4"/>
      <c r="D27" s="4">
        <f>B27-C27</f>
        <v>2530133</v>
      </c>
    </row>
    <row r="28" spans="1:4" ht="15.75" x14ac:dyDescent="0.25">
      <c r="B28" s="2"/>
      <c r="C28" s="2"/>
      <c r="D28" s="2"/>
    </row>
    <row r="29" spans="1:4" ht="15.75" x14ac:dyDescent="0.25">
      <c r="A29" s="28" t="s">
        <v>17</v>
      </c>
      <c r="B29" s="2"/>
      <c r="C29" s="2">
        <f>C31+C33</f>
        <v>12596063</v>
      </c>
      <c r="D29" s="2">
        <f>B29-C29</f>
        <v>-12596063</v>
      </c>
    </row>
    <row r="30" spans="1:4" ht="15.75" x14ac:dyDescent="0.25">
      <c r="B30" s="2"/>
      <c r="C30" s="2"/>
      <c r="D30" s="2"/>
    </row>
    <row r="31" spans="1:4" x14ac:dyDescent="0.25">
      <c r="A31" s="1" t="s">
        <v>14</v>
      </c>
      <c r="B31" s="4"/>
      <c r="C31" s="4">
        <v>1707528</v>
      </c>
      <c r="D31" s="4">
        <f>B31-C31</f>
        <v>-1707528</v>
      </c>
    </row>
    <row r="32" spans="1:4" x14ac:dyDescent="0.25">
      <c r="A32" s="29"/>
      <c r="B32" s="4"/>
      <c r="C32" s="4"/>
      <c r="D32" s="4"/>
    </row>
    <row r="33" spans="1:4" x14ac:dyDescent="0.25">
      <c r="A33" s="1" t="s">
        <v>15</v>
      </c>
      <c r="B33" s="4"/>
      <c r="C33" s="4">
        <v>10888535</v>
      </c>
      <c r="D33" s="4">
        <f>B33-C33</f>
        <v>-10888535</v>
      </c>
    </row>
    <row r="34" spans="1:4" x14ac:dyDescent="0.25">
      <c r="B34" s="4"/>
      <c r="C34" s="4"/>
      <c r="D34" s="4"/>
    </row>
    <row r="35" spans="1:4" ht="15.75" x14ac:dyDescent="0.25">
      <c r="A35" s="28" t="s">
        <v>18</v>
      </c>
      <c r="B35" s="2">
        <f>B37+B39</f>
        <v>6358935</v>
      </c>
      <c r="C35" s="2">
        <f>C37+C39</f>
        <v>7722074</v>
      </c>
      <c r="D35" s="2">
        <f>B35-C35</f>
        <v>-1363139</v>
      </c>
    </row>
    <row r="36" spans="1:4" ht="11.45" customHeight="1" x14ac:dyDescent="0.25">
      <c r="B36" s="2"/>
      <c r="C36" s="2"/>
      <c r="D36" s="2"/>
    </row>
    <row r="37" spans="1:4" x14ac:dyDescent="0.25">
      <c r="A37" s="1" t="s">
        <v>14</v>
      </c>
      <c r="B37" s="4">
        <f>B47+B67+B80</f>
        <v>1232090</v>
      </c>
      <c r="C37" s="4">
        <f>C47+C67+C80</f>
        <v>2314538</v>
      </c>
      <c r="D37" s="4">
        <f>B37-C37</f>
        <v>-1082448</v>
      </c>
    </row>
    <row r="38" spans="1:4" x14ac:dyDescent="0.25">
      <c r="A38" s="29"/>
      <c r="B38" s="4"/>
      <c r="C38" s="4"/>
      <c r="D38" s="4"/>
    </row>
    <row r="39" spans="1:4" x14ac:dyDescent="0.25">
      <c r="A39" s="1" t="s">
        <v>15</v>
      </c>
      <c r="B39" s="4">
        <f>B43-B47+B55+B61+B63+B69+B74+B76+B82+B41+B84+B72</f>
        <v>5126845</v>
      </c>
      <c r="C39" s="4">
        <f>C43-C47+C55+C61+C63+C69+C74+C76+C82+C41+C84+C72</f>
        <v>5407536</v>
      </c>
      <c r="D39" s="4">
        <f>B39-C39</f>
        <v>-280691</v>
      </c>
    </row>
    <row r="40" spans="1:4" ht="11.45" customHeight="1" x14ac:dyDescent="0.25">
      <c r="B40" s="2"/>
      <c r="C40" s="2"/>
      <c r="D40" s="2"/>
    </row>
    <row r="41" spans="1:4" ht="15.75" x14ac:dyDescent="0.25">
      <c r="A41" s="28" t="s">
        <v>19</v>
      </c>
      <c r="B41" s="2">
        <v>32204</v>
      </c>
      <c r="C41" s="2">
        <v>563086</v>
      </c>
      <c r="D41" s="2">
        <f>B41-C41</f>
        <v>-530882</v>
      </c>
    </row>
    <row r="42" spans="1:4" ht="11.45" customHeight="1" x14ac:dyDescent="0.25">
      <c r="B42" s="2"/>
      <c r="C42" s="2"/>
      <c r="D42" s="2"/>
    </row>
    <row r="43" spans="1:4" ht="15.75" x14ac:dyDescent="0.25">
      <c r="A43" s="28" t="s">
        <v>20</v>
      </c>
      <c r="B43" s="2">
        <f>B45+B51+B53</f>
        <v>2636320</v>
      </c>
      <c r="C43" s="2">
        <f>C45+C51+C53</f>
        <v>1341466</v>
      </c>
      <c r="D43" s="2">
        <f>B43-C43</f>
        <v>1294854</v>
      </c>
    </row>
    <row r="44" spans="1:4" ht="15.75" x14ac:dyDescent="0.25">
      <c r="B44" s="2"/>
      <c r="C44" s="2"/>
      <c r="D44" s="2"/>
    </row>
    <row r="45" spans="1:4" x14ac:dyDescent="0.25">
      <c r="A45" s="1" t="s">
        <v>21</v>
      </c>
      <c r="B45" s="4">
        <v>1991137</v>
      </c>
      <c r="C45" s="4">
        <v>852812</v>
      </c>
      <c r="D45" s="4">
        <f>B45-C45</f>
        <v>1138325</v>
      </c>
    </row>
    <row r="46" spans="1:4" x14ac:dyDescent="0.25">
      <c r="B46" s="4"/>
      <c r="C46" s="4"/>
      <c r="D46" s="4"/>
    </row>
    <row r="47" spans="1:4" x14ac:dyDescent="0.25">
      <c r="A47" s="1" t="s">
        <v>22</v>
      </c>
      <c r="B47" s="4">
        <v>1232090</v>
      </c>
      <c r="C47" s="4"/>
      <c r="D47" s="4">
        <f>B47-C47</f>
        <v>1232090</v>
      </c>
    </row>
    <row r="48" spans="1:4" x14ac:dyDescent="0.25">
      <c r="B48" s="4"/>
      <c r="C48" s="4"/>
      <c r="D48" s="4"/>
    </row>
    <row r="49" spans="1:228" x14ac:dyDescent="0.25">
      <c r="A49" s="1" t="s">
        <v>23</v>
      </c>
      <c r="B49" s="4">
        <f>B45-B47</f>
        <v>759047</v>
      </c>
      <c r="C49" s="4">
        <f>C45-C47</f>
        <v>852812</v>
      </c>
      <c r="D49" s="4">
        <f>B49-C49</f>
        <v>-93765</v>
      </c>
    </row>
    <row r="50" spans="1:228" x14ac:dyDescent="0.25">
      <c r="B50" s="4"/>
      <c r="C50" s="4"/>
      <c r="D50" s="4"/>
    </row>
    <row r="51" spans="1:228" ht="15.6" customHeight="1" x14ac:dyDescent="0.25">
      <c r="A51" s="1" t="s">
        <v>24</v>
      </c>
      <c r="B51" s="4">
        <v>388259</v>
      </c>
      <c r="C51" s="4">
        <v>198594</v>
      </c>
      <c r="D51" s="4">
        <f>B51-C51</f>
        <v>189665</v>
      </c>
    </row>
    <row r="52" spans="1:228" ht="12" customHeight="1" x14ac:dyDescent="0.25">
      <c r="B52" s="4"/>
      <c r="C52" s="4"/>
      <c r="D52" s="4"/>
    </row>
    <row r="53" spans="1:228" ht="16.149999999999999" customHeight="1" x14ac:dyDescent="0.25">
      <c r="A53" s="1" t="s">
        <v>25</v>
      </c>
      <c r="B53" s="4">
        <v>256924</v>
      </c>
      <c r="C53" s="4">
        <v>290060</v>
      </c>
      <c r="D53" s="4">
        <f>B53-C53</f>
        <v>-33136</v>
      </c>
    </row>
    <row r="54" spans="1:228" x14ac:dyDescent="0.25">
      <c r="B54" s="4"/>
      <c r="C54" s="4"/>
      <c r="D54" s="4"/>
    </row>
    <row r="55" spans="1:228" ht="15.75" x14ac:dyDescent="0.25">
      <c r="A55" s="28" t="s">
        <v>26</v>
      </c>
      <c r="B55" s="2">
        <f>B57+B59</f>
        <v>1534170</v>
      </c>
      <c r="C55" s="2">
        <f>C57+C59</f>
        <v>1214164</v>
      </c>
      <c r="D55" s="2">
        <f>B55-C55</f>
        <v>320006</v>
      </c>
    </row>
    <row r="56" spans="1:228" ht="13.9" customHeight="1" x14ac:dyDescent="0.25">
      <c r="B56" s="2"/>
      <c r="C56" s="2"/>
      <c r="D56" s="2"/>
    </row>
    <row r="57" spans="1:228" x14ac:dyDescent="0.25">
      <c r="A57" s="1" t="s">
        <v>27</v>
      </c>
      <c r="B57" s="4">
        <v>517854</v>
      </c>
      <c r="C57" s="4">
        <v>301948</v>
      </c>
      <c r="D57" s="4">
        <f>B57-C57</f>
        <v>215906</v>
      </c>
    </row>
    <row r="58" spans="1:228" x14ac:dyDescent="0.25">
      <c r="B58" s="4"/>
      <c r="C58" s="4"/>
      <c r="D58" s="4"/>
    </row>
    <row r="59" spans="1:228" x14ac:dyDescent="0.25">
      <c r="A59" s="1" t="s">
        <v>28</v>
      </c>
      <c r="B59" s="4">
        <v>1016316</v>
      </c>
      <c r="C59" s="4">
        <v>912216</v>
      </c>
      <c r="D59" s="4">
        <f>B59-C59</f>
        <v>104100</v>
      </c>
    </row>
    <row r="60" spans="1:228" x14ac:dyDescent="0.25">
      <c r="B60" s="4"/>
      <c r="C60" s="4"/>
      <c r="D60" s="4"/>
    </row>
    <row r="61" spans="1:228" ht="15.75" x14ac:dyDescent="0.25">
      <c r="A61" s="28" t="s">
        <v>89</v>
      </c>
      <c r="B61" s="2">
        <v>11260</v>
      </c>
      <c r="C61" s="2">
        <v>177422</v>
      </c>
      <c r="D61" s="2">
        <f>B61-C61</f>
        <v>-166162</v>
      </c>
    </row>
    <row r="62" spans="1:228" x14ac:dyDescent="0.25">
      <c r="B62" s="4"/>
      <c r="C62" s="4"/>
      <c r="D62" s="4"/>
    </row>
    <row r="63" spans="1:228" ht="15.75" x14ac:dyDescent="0.25">
      <c r="A63" s="28" t="s">
        <v>29</v>
      </c>
      <c r="B63" s="2">
        <v>94358</v>
      </c>
      <c r="C63" s="2">
        <v>172537</v>
      </c>
      <c r="D63" s="2">
        <f>B63-C63</f>
        <v>-78179</v>
      </c>
    </row>
    <row r="64" spans="1:228" ht="18" x14ac:dyDescent="0.25">
      <c r="A64" s="14"/>
      <c r="B64" s="14"/>
      <c r="C64" s="14"/>
      <c r="D64" s="1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</row>
    <row r="65" spans="1:228" ht="15.75" x14ac:dyDescent="0.25">
      <c r="A65" s="28" t="s">
        <v>30</v>
      </c>
      <c r="B65" s="2">
        <v>2432</v>
      </c>
      <c r="C65" s="2">
        <v>1106761</v>
      </c>
      <c r="D65" s="2">
        <f>B65-C65</f>
        <v>-1104329</v>
      </c>
    </row>
    <row r="66" spans="1:228" ht="15.75" x14ac:dyDescent="0.25">
      <c r="B66" s="2"/>
      <c r="C66" s="2"/>
      <c r="D66" s="2"/>
    </row>
    <row r="67" spans="1:228" x14ac:dyDescent="0.25">
      <c r="A67" s="1" t="s">
        <v>14</v>
      </c>
      <c r="B67" s="4"/>
      <c r="C67" s="4">
        <v>1090384</v>
      </c>
      <c r="D67" s="4">
        <f>B67-C67</f>
        <v>-1090384</v>
      </c>
    </row>
    <row r="68" spans="1:228" x14ac:dyDescent="0.25">
      <c r="A68" s="29"/>
      <c r="B68" s="4"/>
      <c r="C68" s="4"/>
      <c r="D68" s="4"/>
    </row>
    <row r="69" spans="1:228" x14ac:dyDescent="0.25">
      <c r="A69" s="1" t="s">
        <v>15</v>
      </c>
      <c r="B69" s="4">
        <f>B65-B67</f>
        <v>2432</v>
      </c>
      <c r="C69" s="4">
        <f>C65-C67</f>
        <v>16377</v>
      </c>
      <c r="D69" s="4">
        <f>B69-C69</f>
        <v>-13945</v>
      </c>
    </row>
    <row r="70" spans="1:228" x14ac:dyDescent="0.25">
      <c r="A70" s="11">
        <v>1</v>
      </c>
      <c r="B70" s="11">
        <v>2</v>
      </c>
      <c r="C70" s="11">
        <v>3</v>
      </c>
      <c r="D70" s="12">
        <v>4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</row>
    <row r="71" spans="1:228" ht="19.5" customHeight="1" x14ac:dyDescent="0.25">
      <c r="A71" s="28"/>
      <c r="B71" s="4"/>
      <c r="C71" s="4"/>
      <c r="D71" s="4"/>
    </row>
    <row r="72" spans="1:228" ht="19.5" customHeight="1" x14ac:dyDescent="0.25">
      <c r="A72" s="28" t="s">
        <v>31</v>
      </c>
      <c r="B72" s="2">
        <v>94163</v>
      </c>
      <c r="C72" s="2">
        <v>193454</v>
      </c>
      <c r="D72" s="2">
        <f>B72-C72</f>
        <v>-99291</v>
      </c>
    </row>
    <row r="73" spans="1:228" ht="19.5" customHeight="1" x14ac:dyDescent="0.25">
      <c r="A73" s="28"/>
      <c r="B73" s="4"/>
      <c r="C73" s="4"/>
      <c r="D73" s="4"/>
    </row>
    <row r="74" spans="1:228" ht="19.5" customHeight="1" x14ac:dyDescent="0.25">
      <c r="A74" s="28" t="s">
        <v>32</v>
      </c>
      <c r="B74" s="2">
        <v>41538</v>
      </c>
      <c r="C74" s="2">
        <v>28189</v>
      </c>
      <c r="D74" s="2">
        <f>B74-C74</f>
        <v>13349</v>
      </c>
    </row>
    <row r="75" spans="1:228" ht="19.5" customHeight="1" x14ac:dyDescent="0.25">
      <c r="A75" s="10"/>
      <c r="B75" s="10"/>
      <c r="C75" s="10"/>
      <c r="D75" s="10"/>
    </row>
    <row r="76" spans="1:228" ht="19.5" customHeight="1" x14ac:dyDescent="0.25">
      <c r="A76" s="28" t="s">
        <v>33</v>
      </c>
      <c r="B76" s="2">
        <v>28310</v>
      </c>
      <c r="C76" s="2">
        <v>86811</v>
      </c>
      <c r="D76" s="2">
        <f>B76-C76</f>
        <v>-58501</v>
      </c>
    </row>
    <row r="77" spans="1:228" ht="19.5" customHeight="1" x14ac:dyDescent="0.25">
      <c r="A77" s="28"/>
      <c r="B77" s="2"/>
      <c r="C77" s="2"/>
      <c r="D77" s="2"/>
    </row>
    <row r="78" spans="1:228" ht="19.5" customHeight="1" x14ac:dyDescent="0.25">
      <c r="A78" s="28" t="s">
        <v>34</v>
      </c>
      <c r="B78" s="2">
        <v>1792548</v>
      </c>
      <c r="C78" s="2">
        <v>2812414</v>
      </c>
      <c r="D78" s="2">
        <f>B78-C78</f>
        <v>-1019866</v>
      </c>
    </row>
    <row r="79" spans="1:228" ht="19.5" customHeight="1" x14ac:dyDescent="0.25">
      <c r="B79" s="2"/>
      <c r="C79" s="2"/>
      <c r="D79" s="2"/>
    </row>
    <row r="80" spans="1:228" ht="19.5" customHeight="1" x14ac:dyDescent="0.25">
      <c r="A80" s="1" t="s">
        <v>14</v>
      </c>
      <c r="B80" s="4"/>
      <c r="C80" s="4">
        <v>1224154</v>
      </c>
      <c r="D80" s="4">
        <f>B80-C80</f>
        <v>-1224154</v>
      </c>
    </row>
    <row r="81" spans="1:4" ht="19.5" customHeight="1" x14ac:dyDescent="0.25">
      <c r="A81" s="29"/>
      <c r="B81" s="4"/>
      <c r="C81" s="4"/>
      <c r="D81" s="4"/>
    </row>
    <row r="82" spans="1:4" ht="19.5" customHeight="1" x14ac:dyDescent="0.25">
      <c r="A82" s="1" t="s">
        <v>15</v>
      </c>
      <c r="B82" s="4">
        <f>B78-B80</f>
        <v>1792548</v>
      </c>
      <c r="C82" s="4">
        <f>C78-C80</f>
        <v>1588260</v>
      </c>
      <c r="D82" s="4">
        <f>B82-C82</f>
        <v>204288</v>
      </c>
    </row>
    <row r="83" spans="1:4" ht="19.5" customHeight="1" x14ac:dyDescent="0.25">
      <c r="B83" s="4"/>
      <c r="C83" s="4"/>
      <c r="D83" s="4"/>
    </row>
    <row r="84" spans="1:4" ht="19.5" customHeight="1" x14ac:dyDescent="0.25">
      <c r="A84" s="28" t="s">
        <v>35</v>
      </c>
      <c r="B84" s="2">
        <v>91632</v>
      </c>
      <c r="C84" s="2">
        <v>25770</v>
      </c>
      <c r="D84" s="2">
        <f>B84-C84</f>
        <v>65862</v>
      </c>
    </row>
    <row r="85" spans="1:4" ht="19.5" customHeight="1" x14ac:dyDescent="0.25">
      <c r="B85" s="4"/>
      <c r="C85" s="4"/>
      <c r="D85" s="4"/>
    </row>
    <row r="86" spans="1:4" ht="19.5" customHeight="1" x14ac:dyDescent="0.25">
      <c r="A86" s="28" t="s">
        <v>36</v>
      </c>
      <c r="B86" s="2">
        <f>B88+B90</f>
        <v>2154188</v>
      </c>
      <c r="C86" s="2">
        <f>C88+C90</f>
        <v>3858146</v>
      </c>
      <c r="D86" s="2">
        <f>B86-C86</f>
        <v>-1703958</v>
      </c>
    </row>
    <row r="87" spans="1:4" ht="19.5" customHeight="1" x14ac:dyDescent="0.25">
      <c r="B87" s="2"/>
      <c r="C87" s="2"/>
      <c r="D87" s="2"/>
    </row>
    <row r="88" spans="1:4" ht="19.5" customHeight="1" x14ac:dyDescent="0.25">
      <c r="A88" s="1" t="s">
        <v>14</v>
      </c>
      <c r="B88" s="4">
        <f>B94+B100+B106</f>
        <v>702086</v>
      </c>
      <c r="C88" s="4">
        <f>C94+C100+C106</f>
        <v>2873682</v>
      </c>
      <c r="D88" s="4">
        <f>B88-C88</f>
        <v>-2171596</v>
      </c>
    </row>
    <row r="89" spans="1:4" ht="19.5" customHeight="1" x14ac:dyDescent="0.25">
      <c r="B89" s="4"/>
      <c r="C89" s="4"/>
      <c r="D89" s="4"/>
    </row>
    <row r="90" spans="1:4" ht="19.5" customHeight="1" x14ac:dyDescent="0.25">
      <c r="A90" s="1" t="s">
        <v>15</v>
      </c>
      <c r="B90" s="4">
        <f>B96+B102+B108</f>
        <v>1452102</v>
      </c>
      <c r="C90" s="4">
        <f>C96+C102+C108</f>
        <v>984464</v>
      </c>
      <c r="D90" s="4">
        <f>B90-C90</f>
        <v>467638</v>
      </c>
    </row>
    <row r="91" spans="1:4" ht="19.5" customHeight="1" x14ac:dyDescent="0.25">
      <c r="A91" s="28"/>
      <c r="B91" s="4"/>
      <c r="C91" s="4"/>
      <c r="D91" s="4"/>
    </row>
    <row r="92" spans="1:4" ht="19.5" customHeight="1" x14ac:dyDescent="0.25">
      <c r="A92" s="28" t="s">
        <v>37</v>
      </c>
      <c r="B92" s="2">
        <v>710528</v>
      </c>
      <c r="C92" s="2">
        <v>2691801</v>
      </c>
      <c r="D92" s="2">
        <f>B92-C92</f>
        <v>-1981273</v>
      </c>
    </row>
    <row r="93" spans="1:4" ht="19.5" customHeight="1" x14ac:dyDescent="0.25">
      <c r="B93" s="2"/>
      <c r="C93" s="2"/>
      <c r="D93" s="2"/>
    </row>
    <row r="94" spans="1:4" ht="19.5" customHeight="1" x14ac:dyDescent="0.25">
      <c r="A94" s="1" t="s">
        <v>14</v>
      </c>
      <c r="B94" s="4">
        <v>637827</v>
      </c>
      <c r="C94" s="4">
        <v>2428771</v>
      </c>
      <c r="D94" s="4">
        <f>B94-C94</f>
        <v>-1790944</v>
      </c>
    </row>
    <row r="95" spans="1:4" ht="19.5" customHeight="1" x14ac:dyDescent="0.25">
      <c r="A95" s="29"/>
      <c r="B95" s="4"/>
      <c r="C95" s="4"/>
      <c r="D95" s="4"/>
    </row>
    <row r="96" spans="1:4" ht="19.5" customHeight="1" x14ac:dyDescent="0.25">
      <c r="A96" s="1" t="s">
        <v>15</v>
      </c>
      <c r="B96" s="4">
        <f>B92-B94</f>
        <v>72701</v>
      </c>
      <c r="C96" s="4">
        <f>C92-C94</f>
        <v>263030</v>
      </c>
      <c r="D96" s="4">
        <f>B96-C96</f>
        <v>-190329</v>
      </c>
    </row>
    <row r="97" spans="1:4" ht="19.5" customHeight="1" x14ac:dyDescent="0.25">
      <c r="A97" s="10"/>
      <c r="B97" s="16"/>
      <c r="C97" s="16"/>
      <c r="D97" s="16"/>
    </row>
    <row r="98" spans="1:4" ht="19.5" customHeight="1" x14ac:dyDescent="0.25">
      <c r="A98" s="28" t="s">
        <v>38</v>
      </c>
      <c r="B98" s="2">
        <v>988419</v>
      </c>
      <c r="C98" s="2">
        <v>239407</v>
      </c>
      <c r="D98" s="2">
        <f>B98-C98</f>
        <v>749012</v>
      </c>
    </row>
    <row r="99" spans="1:4" ht="19.5" customHeight="1" x14ac:dyDescent="0.25">
      <c r="B99" s="4"/>
      <c r="C99" s="4"/>
      <c r="D99" s="2"/>
    </row>
    <row r="100" spans="1:4" ht="19.5" customHeight="1" x14ac:dyDescent="0.25">
      <c r="A100" s="1" t="s">
        <v>14</v>
      </c>
      <c r="B100" s="4">
        <v>8299</v>
      </c>
      <c r="C100" s="4">
        <v>180868</v>
      </c>
      <c r="D100" s="4">
        <f>B100-C100</f>
        <v>-172569</v>
      </c>
    </row>
    <row r="101" spans="1:4" ht="19.5" customHeight="1" x14ac:dyDescent="0.25">
      <c r="A101" s="29"/>
      <c r="B101" s="4"/>
      <c r="C101" s="4"/>
      <c r="D101" s="4"/>
    </row>
    <row r="102" spans="1:4" ht="19.5" customHeight="1" x14ac:dyDescent="0.25">
      <c r="A102" s="1" t="s">
        <v>15</v>
      </c>
      <c r="B102" s="4">
        <f>B98-B100</f>
        <v>980120</v>
      </c>
      <c r="C102" s="4">
        <f>C98-C100</f>
        <v>58539</v>
      </c>
      <c r="D102" s="4">
        <f>B102-C102</f>
        <v>921581</v>
      </c>
    </row>
    <row r="103" spans="1:4" ht="19.5" customHeight="1" x14ac:dyDescent="0.25">
      <c r="B103" s="4"/>
      <c r="C103" s="4"/>
      <c r="D103" s="4"/>
    </row>
    <row r="104" spans="1:4" ht="19.5" customHeight="1" x14ac:dyDescent="0.25">
      <c r="A104" s="28" t="s">
        <v>39</v>
      </c>
      <c r="B104" s="2">
        <v>455241</v>
      </c>
      <c r="C104" s="2">
        <v>926938</v>
      </c>
      <c r="D104" s="2">
        <f>B104-C104</f>
        <v>-471697</v>
      </c>
    </row>
    <row r="105" spans="1:4" ht="19.5" customHeight="1" x14ac:dyDescent="0.25">
      <c r="B105" s="4"/>
      <c r="C105" s="4"/>
      <c r="D105" s="2"/>
    </row>
    <row r="106" spans="1:4" ht="19.5" customHeight="1" x14ac:dyDescent="0.25">
      <c r="A106" s="1" t="s">
        <v>14</v>
      </c>
      <c r="B106" s="4">
        <v>55960</v>
      </c>
      <c r="C106" s="4">
        <v>264043</v>
      </c>
      <c r="D106" s="4">
        <f>B106-C106</f>
        <v>-208083</v>
      </c>
    </row>
    <row r="107" spans="1:4" ht="19.5" customHeight="1" x14ac:dyDescent="0.25">
      <c r="A107" s="29"/>
      <c r="B107" s="4"/>
      <c r="C107" s="4"/>
      <c r="D107" s="4"/>
    </row>
    <row r="108" spans="1:4" ht="19.5" customHeight="1" x14ac:dyDescent="0.25">
      <c r="A108" s="1" t="s">
        <v>15</v>
      </c>
      <c r="B108" s="4">
        <f>B104-B106</f>
        <v>399281</v>
      </c>
      <c r="C108" s="4">
        <f>C104-C106</f>
        <v>662895</v>
      </c>
      <c r="D108" s="4">
        <f>B108-C108</f>
        <v>-263614</v>
      </c>
    </row>
    <row r="109" spans="1:4" ht="19.5" customHeight="1" x14ac:dyDescent="0.25">
      <c r="B109" s="4"/>
      <c r="C109" s="4"/>
      <c r="D109" s="4"/>
    </row>
    <row r="110" spans="1:4" ht="19.5" customHeight="1" x14ac:dyDescent="0.25">
      <c r="A110" s="28" t="s">
        <v>40</v>
      </c>
      <c r="B110" s="2">
        <f>B112+B118</f>
        <v>947128</v>
      </c>
      <c r="C110" s="2">
        <f>C112+C118</f>
        <v>478778</v>
      </c>
      <c r="D110" s="2">
        <f>B110-C110</f>
        <v>468350</v>
      </c>
    </row>
    <row r="111" spans="1:4" ht="19.5" customHeight="1" x14ac:dyDescent="0.25">
      <c r="B111" s="2"/>
      <c r="C111" s="2"/>
      <c r="D111" s="2"/>
    </row>
    <row r="112" spans="1:4" ht="19.5" customHeight="1" x14ac:dyDescent="0.25">
      <c r="A112" s="1" t="s">
        <v>41</v>
      </c>
      <c r="B112" s="4">
        <f>B114+B116</f>
        <v>38611</v>
      </c>
      <c r="C112" s="4">
        <f>C114+C116</f>
        <v>33609</v>
      </c>
      <c r="D112" s="4">
        <f>B112-C112</f>
        <v>5002</v>
      </c>
    </row>
    <row r="113" spans="1:4" ht="19.5" customHeight="1" x14ac:dyDescent="0.25">
      <c r="B113" s="4"/>
      <c r="C113" s="4"/>
      <c r="D113" s="4"/>
    </row>
    <row r="114" spans="1:4" ht="19.5" customHeight="1" x14ac:dyDescent="0.25">
      <c r="A114" s="1" t="s">
        <v>42</v>
      </c>
      <c r="B114" s="4">
        <v>548</v>
      </c>
      <c r="C114" s="4">
        <v>17488</v>
      </c>
      <c r="D114" s="4">
        <f>B114-C114</f>
        <v>-16940</v>
      </c>
    </row>
    <row r="115" spans="1:4" ht="19.5" customHeight="1" x14ac:dyDescent="0.25">
      <c r="B115" s="4"/>
      <c r="C115" s="4"/>
      <c r="D115" s="4"/>
    </row>
    <row r="116" spans="1:4" ht="19.5" customHeight="1" x14ac:dyDescent="0.25">
      <c r="A116" s="1" t="s">
        <v>43</v>
      </c>
      <c r="B116" s="4">
        <v>38063</v>
      </c>
      <c r="C116" s="4">
        <v>16121</v>
      </c>
      <c r="D116" s="4">
        <f>B116-C116</f>
        <v>21942</v>
      </c>
    </row>
    <row r="117" spans="1:4" ht="19.5" customHeight="1" x14ac:dyDescent="0.25">
      <c r="B117" s="4"/>
      <c r="C117" s="4"/>
      <c r="D117" s="4"/>
    </row>
    <row r="118" spans="1:4" ht="19.5" customHeight="1" x14ac:dyDescent="0.25">
      <c r="A118" s="1" t="s">
        <v>87</v>
      </c>
      <c r="B118" s="4">
        <f>B120+B122</f>
        <v>908517</v>
      </c>
      <c r="C118" s="4">
        <f>C120+C122</f>
        <v>445169</v>
      </c>
      <c r="D118" s="4">
        <f>B118-C118</f>
        <v>463348</v>
      </c>
    </row>
    <row r="119" spans="1:4" ht="18" customHeight="1" x14ac:dyDescent="0.25">
      <c r="B119" s="4"/>
      <c r="C119" s="4"/>
      <c r="D119" s="4"/>
    </row>
    <row r="120" spans="1:4" ht="19.5" customHeight="1" x14ac:dyDescent="0.25">
      <c r="A120" s="1" t="s">
        <v>44</v>
      </c>
      <c r="B120" s="4">
        <v>849910</v>
      </c>
      <c r="C120" s="4">
        <v>361357</v>
      </c>
      <c r="D120" s="4">
        <f>B120-C120</f>
        <v>488553</v>
      </c>
    </row>
    <row r="121" spans="1:4" ht="15.75" customHeight="1" x14ac:dyDescent="0.25">
      <c r="B121" s="4"/>
      <c r="C121" s="4"/>
      <c r="D121" s="4"/>
    </row>
    <row r="122" spans="1:4" ht="19.5" customHeight="1" x14ac:dyDescent="0.25">
      <c r="A122" s="1" t="s">
        <v>45</v>
      </c>
      <c r="B122" s="4">
        <v>58607</v>
      </c>
      <c r="C122" s="4">
        <v>83812</v>
      </c>
      <c r="D122" s="4">
        <f>B122-C122</f>
        <v>-25205</v>
      </c>
    </row>
    <row r="123" spans="1:4" ht="19.5" customHeight="1" x14ac:dyDescent="0.25">
      <c r="B123" s="4"/>
      <c r="C123" s="4"/>
      <c r="D123" s="4"/>
    </row>
    <row r="124" spans="1:4" ht="19.5" customHeight="1" x14ac:dyDescent="0.25">
      <c r="A124" s="5" t="s">
        <v>46</v>
      </c>
      <c r="B124" s="2">
        <v>237</v>
      </c>
      <c r="C124" s="2">
        <v>5832</v>
      </c>
      <c r="D124" s="2">
        <f>B124-C124</f>
        <v>-5595</v>
      </c>
    </row>
    <row r="125" spans="1:4" ht="15.75" x14ac:dyDescent="0.25">
      <c r="A125" s="17"/>
      <c r="B125" s="31" t="s">
        <v>47</v>
      </c>
      <c r="C125" s="18" t="s">
        <v>48</v>
      </c>
    </row>
    <row r="126" spans="1:4" ht="15.75" x14ac:dyDescent="0.25">
      <c r="A126" s="19"/>
      <c r="B126" s="20" t="s">
        <v>49</v>
      </c>
      <c r="C126" s="21" t="s">
        <v>50</v>
      </c>
    </row>
    <row r="127" spans="1:4" ht="15.75" x14ac:dyDescent="0.25">
      <c r="A127" s="22"/>
      <c r="B127" s="32" t="s">
        <v>51</v>
      </c>
      <c r="C127" s="32" t="s">
        <v>52</v>
      </c>
    </row>
    <row r="128" spans="1:4" x14ac:dyDescent="0.25">
      <c r="B128" s="4"/>
      <c r="C128" s="4"/>
    </row>
    <row r="129" spans="1:4" ht="15.75" x14ac:dyDescent="0.25">
      <c r="A129" s="5" t="s">
        <v>53</v>
      </c>
      <c r="B129" s="23">
        <f>SUM(B131:B133)</f>
        <v>4479341</v>
      </c>
      <c r="C129" s="23">
        <f>SUM(C131:C133)</f>
        <v>415876</v>
      </c>
      <c r="D129" s="2"/>
    </row>
    <row r="130" spans="1:4" ht="12.6" customHeight="1" x14ac:dyDescent="0.25">
      <c r="A130" s="5"/>
      <c r="B130" s="23"/>
      <c r="C130" s="23"/>
      <c r="D130" s="2"/>
    </row>
    <row r="131" spans="1:4" x14ac:dyDescent="0.25">
      <c r="A131" s="1" t="s">
        <v>54</v>
      </c>
      <c r="B131" s="24">
        <f>B137+B157+B208</f>
        <v>1878534</v>
      </c>
      <c r="C131" s="24">
        <f>C137+C153+C157+C208</f>
        <v>701856</v>
      </c>
      <c r="D131" s="4"/>
    </row>
    <row r="132" spans="1:4" ht="11.45" customHeight="1" x14ac:dyDescent="0.25">
      <c r="A132" s="29"/>
      <c r="B132" s="24"/>
      <c r="C132" s="24"/>
      <c r="D132" s="4"/>
    </row>
    <row r="133" spans="1:4" ht="21" customHeight="1" x14ac:dyDescent="0.25">
      <c r="A133" s="1" t="s">
        <v>55</v>
      </c>
      <c r="B133" s="24">
        <f>B139+B159+B210</f>
        <v>2600807</v>
      </c>
      <c r="C133" s="24">
        <f>C139+C159+C210</f>
        <v>-285980</v>
      </c>
      <c r="D133" s="4"/>
    </row>
    <row r="134" spans="1:4" ht="10.15" customHeight="1" x14ac:dyDescent="0.25">
      <c r="B134" s="23"/>
      <c r="C134" s="23"/>
      <c r="D134" s="2"/>
    </row>
    <row r="135" spans="1:4" ht="21.75" customHeight="1" x14ac:dyDescent="0.25">
      <c r="A135" s="28" t="s">
        <v>56</v>
      </c>
      <c r="B135" s="23">
        <f>SUM(B137:B139)</f>
        <v>922711</v>
      </c>
      <c r="C135" s="23">
        <f>SUM(C137:C139)</f>
        <v>-305199</v>
      </c>
      <c r="D135" s="2"/>
    </row>
    <row r="136" spans="1:4" ht="21.75" customHeight="1" x14ac:dyDescent="0.25">
      <c r="B136" s="23"/>
      <c r="C136" s="23"/>
      <c r="D136" s="2"/>
    </row>
    <row r="137" spans="1:4" ht="17.25" customHeight="1" x14ac:dyDescent="0.25">
      <c r="A137" s="1" t="s">
        <v>14</v>
      </c>
      <c r="B137" s="24">
        <f>B143</f>
        <v>139452</v>
      </c>
      <c r="C137" s="24">
        <f>C149</f>
        <v>-1016150</v>
      </c>
      <c r="D137" s="2"/>
    </row>
    <row r="138" spans="1:4" ht="12" customHeight="1" x14ac:dyDescent="0.25">
      <c r="A138" s="29"/>
      <c r="B138" s="24"/>
      <c r="C138" s="24"/>
      <c r="D138" s="2"/>
    </row>
    <row r="139" spans="1:4" ht="17.25" customHeight="1" x14ac:dyDescent="0.25">
      <c r="A139" s="1" t="s">
        <v>15</v>
      </c>
      <c r="B139" s="24">
        <f>B145</f>
        <v>783259</v>
      </c>
      <c r="C139" s="24">
        <f>C151</f>
        <v>710951</v>
      </c>
      <c r="D139" s="2"/>
    </row>
    <row r="140" spans="1:4" ht="10.9" customHeight="1" x14ac:dyDescent="0.25">
      <c r="A140" s="28"/>
      <c r="B140" s="24"/>
      <c r="C140" s="24"/>
      <c r="D140" s="2"/>
    </row>
    <row r="141" spans="1:4" ht="15.75" x14ac:dyDescent="0.25">
      <c r="A141" s="28" t="s">
        <v>57</v>
      </c>
      <c r="B141" s="23">
        <f>SUM(B143:B145)</f>
        <v>922711</v>
      </c>
      <c r="C141" s="23"/>
      <c r="D141" s="2"/>
    </row>
    <row r="142" spans="1:4" ht="11.45" customHeight="1" x14ac:dyDescent="0.25">
      <c r="A142" s="28"/>
      <c r="B142" s="2"/>
      <c r="C142" s="2"/>
      <c r="D142" s="2"/>
    </row>
    <row r="143" spans="1:4" ht="18.75" customHeight="1" x14ac:dyDescent="0.25">
      <c r="A143" s="1" t="s">
        <v>14</v>
      </c>
      <c r="B143" s="4">
        <v>139452</v>
      </c>
      <c r="C143" s="4"/>
      <c r="D143" s="2"/>
    </row>
    <row r="144" spans="1:4" ht="12" customHeight="1" x14ac:dyDescent="0.25">
      <c r="A144" s="29"/>
      <c r="B144" s="4"/>
      <c r="C144" s="4"/>
      <c r="D144" s="2"/>
    </row>
    <row r="145" spans="1:4" ht="17.25" customHeight="1" x14ac:dyDescent="0.25">
      <c r="A145" s="1" t="s">
        <v>15</v>
      </c>
      <c r="B145" s="4">
        <v>783259</v>
      </c>
      <c r="C145" s="4"/>
      <c r="D145" s="2"/>
    </row>
    <row r="146" spans="1:4" ht="12" customHeight="1" x14ac:dyDescent="0.25">
      <c r="A146" s="28"/>
      <c r="B146" s="2"/>
      <c r="C146" s="2"/>
      <c r="D146" s="2"/>
    </row>
    <row r="147" spans="1:4" ht="15.75" x14ac:dyDescent="0.25">
      <c r="A147" s="28" t="s">
        <v>58</v>
      </c>
      <c r="B147" s="2"/>
      <c r="C147" s="2">
        <f>SUM(C149:C151)</f>
        <v>-305199</v>
      </c>
      <c r="D147" s="2"/>
    </row>
    <row r="148" spans="1:4" ht="12.6" customHeight="1" x14ac:dyDescent="0.25">
      <c r="A148" s="28"/>
      <c r="B148" s="2"/>
      <c r="C148" s="2"/>
      <c r="D148" s="2"/>
    </row>
    <row r="149" spans="1:4" x14ac:dyDescent="0.25">
      <c r="A149" s="1" t="s">
        <v>14</v>
      </c>
      <c r="B149" s="4"/>
      <c r="C149" s="4">
        <v>-1016150</v>
      </c>
      <c r="D149" s="4"/>
    </row>
    <row r="150" spans="1:4" ht="12.6" customHeight="1" x14ac:dyDescent="0.25">
      <c r="B150" s="4"/>
      <c r="C150" s="4"/>
      <c r="D150" s="4"/>
    </row>
    <row r="151" spans="1:4" ht="15.75" customHeight="1" x14ac:dyDescent="0.25">
      <c r="A151" s="1" t="s">
        <v>15</v>
      </c>
      <c r="B151" s="4"/>
      <c r="C151" s="4">
        <v>710951</v>
      </c>
      <c r="D151" s="4"/>
    </row>
    <row r="152" spans="1:4" ht="10.9" customHeight="1" x14ac:dyDescent="0.25">
      <c r="A152" s="28"/>
      <c r="B152" s="4"/>
      <c r="C152" s="4"/>
      <c r="D152" s="2"/>
    </row>
    <row r="153" spans="1:4" ht="15.75" x14ac:dyDescent="0.25">
      <c r="A153" s="28" t="s">
        <v>59</v>
      </c>
      <c r="B153" s="2"/>
      <c r="C153" s="2">
        <v>450198</v>
      </c>
      <c r="D153" s="2"/>
    </row>
    <row r="154" spans="1:4" ht="10.9" customHeight="1" x14ac:dyDescent="0.25">
      <c r="A154" s="28"/>
      <c r="B154" s="4"/>
      <c r="C154" s="4"/>
      <c r="D154" s="2"/>
    </row>
    <row r="155" spans="1:4" ht="20.25" customHeight="1" x14ac:dyDescent="0.25">
      <c r="A155" s="28" t="s">
        <v>60</v>
      </c>
      <c r="B155" s="2">
        <f>B161</f>
        <v>1334394</v>
      </c>
      <c r="C155" s="2">
        <f>C181</f>
        <v>-33703</v>
      </c>
      <c r="D155" s="2"/>
    </row>
    <row r="156" spans="1:4" ht="12" customHeight="1" x14ac:dyDescent="0.25">
      <c r="A156" s="28"/>
      <c r="B156" s="2"/>
      <c r="C156" s="2"/>
      <c r="D156" s="2"/>
    </row>
    <row r="157" spans="1:4" ht="17.25" customHeight="1" x14ac:dyDescent="0.25">
      <c r="A157" s="1" t="s">
        <v>14</v>
      </c>
      <c r="B157" s="4">
        <f>B165+B177</f>
        <v>289308</v>
      </c>
      <c r="C157" s="4">
        <f>C191+C202</f>
        <v>-2179</v>
      </c>
      <c r="D157" s="2"/>
    </row>
    <row r="158" spans="1:4" ht="13.15" customHeight="1" x14ac:dyDescent="0.25">
      <c r="B158" s="4"/>
      <c r="C158" s="2"/>
      <c r="D158" s="2"/>
    </row>
    <row r="159" spans="1:4" ht="17.25" customHeight="1" x14ac:dyDescent="0.25">
      <c r="A159" s="1" t="s">
        <v>15</v>
      </c>
      <c r="B159" s="4">
        <f>B155-B157</f>
        <v>1045086</v>
      </c>
      <c r="C159" s="4">
        <f>C155-C157</f>
        <v>-31524</v>
      </c>
      <c r="D159" s="2"/>
    </row>
    <row r="160" spans="1:4" ht="12.6" customHeight="1" x14ac:dyDescent="0.25">
      <c r="B160" s="2"/>
      <c r="C160" s="2"/>
      <c r="D160" s="2"/>
    </row>
    <row r="161" spans="1:4" ht="15.6" customHeight="1" x14ac:dyDescent="0.25">
      <c r="A161" s="5" t="s">
        <v>61</v>
      </c>
      <c r="B161" s="2">
        <f>B163+B169</f>
        <v>1334394</v>
      </c>
      <c r="C161" s="2"/>
      <c r="D161" s="2"/>
    </row>
    <row r="162" spans="1:4" ht="13.9" customHeight="1" x14ac:dyDescent="0.25">
      <c r="A162" s="5"/>
      <c r="B162" s="2"/>
      <c r="C162" s="2"/>
      <c r="D162" s="2"/>
    </row>
    <row r="163" spans="1:4" ht="15.75" x14ac:dyDescent="0.25">
      <c r="A163" s="1" t="s">
        <v>62</v>
      </c>
      <c r="B163" s="4">
        <f>B165+B167</f>
        <v>-17428</v>
      </c>
      <c r="C163" s="2"/>
      <c r="D163" s="2"/>
    </row>
    <row r="164" spans="1:4" ht="13.15" customHeight="1" x14ac:dyDescent="0.25">
      <c r="B164" s="4"/>
      <c r="C164" s="2"/>
      <c r="D164" s="2"/>
    </row>
    <row r="165" spans="1:4" ht="15.75" x14ac:dyDescent="0.25">
      <c r="A165" s="1" t="s">
        <v>14</v>
      </c>
      <c r="B165" s="4">
        <v>-18666</v>
      </c>
      <c r="C165" s="2"/>
      <c r="D165" s="2"/>
    </row>
    <row r="166" spans="1:4" ht="13.15" customHeight="1" x14ac:dyDescent="0.25">
      <c r="B166" s="4"/>
      <c r="C166" s="2"/>
      <c r="D166" s="2"/>
    </row>
    <row r="167" spans="1:4" ht="15.75" x14ac:dyDescent="0.25">
      <c r="A167" s="1" t="s">
        <v>15</v>
      </c>
      <c r="B167" s="4">
        <v>1238</v>
      </c>
      <c r="C167" s="2"/>
      <c r="D167" s="2"/>
    </row>
    <row r="168" spans="1:4" ht="13.15" customHeight="1" x14ac:dyDescent="0.25">
      <c r="A168" s="5"/>
      <c r="B168" s="2"/>
      <c r="C168" s="2"/>
      <c r="D168" s="2"/>
    </row>
    <row r="169" spans="1:4" ht="18" customHeight="1" x14ac:dyDescent="0.25">
      <c r="A169" s="1" t="s">
        <v>63</v>
      </c>
      <c r="B169" s="4">
        <f>B171+B173+B175</f>
        <v>1351822</v>
      </c>
      <c r="C169" s="4"/>
      <c r="D169" s="2"/>
    </row>
    <row r="170" spans="1:4" ht="12" customHeight="1" x14ac:dyDescent="0.25">
      <c r="B170" s="4"/>
      <c r="C170" s="4"/>
      <c r="D170" s="2"/>
    </row>
    <row r="171" spans="1:4" ht="17.25" customHeight="1" x14ac:dyDescent="0.25">
      <c r="A171" s="1" t="s">
        <v>64</v>
      </c>
      <c r="B171" s="4">
        <v>34137</v>
      </c>
      <c r="C171" s="4"/>
      <c r="D171" s="2"/>
    </row>
    <row r="172" spans="1:4" ht="12" customHeight="1" x14ac:dyDescent="0.25">
      <c r="B172" s="4"/>
      <c r="C172" s="4"/>
      <c r="D172" s="2"/>
    </row>
    <row r="173" spans="1:4" ht="17.25" customHeight="1" x14ac:dyDescent="0.25">
      <c r="A173" s="1" t="s">
        <v>65</v>
      </c>
      <c r="B173" s="4">
        <v>500373</v>
      </c>
      <c r="C173" s="4"/>
      <c r="D173" s="2"/>
    </row>
    <row r="174" spans="1:4" ht="12" customHeight="1" x14ac:dyDescent="0.25">
      <c r="B174" s="4"/>
      <c r="C174" s="4"/>
      <c r="D174" s="2"/>
    </row>
    <row r="175" spans="1:4" ht="18" customHeight="1" x14ac:dyDescent="0.25">
      <c r="A175" s="1" t="s">
        <v>15</v>
      </c>
      <c r="B175" s="4">
        <v>817312</v>
      </c>
      <c r="C175" s="4"/>
      <c r="D175" s="2"/>
    </row>
    <row r="176" spans="1:4" ht="12" customHeight="1" x14ac:dyDescent="0.25">
      <c r="B176" s="4"/>
      <c r="C176" s="4"/>
      <c r="D176" s="2"/>
    </row>
    <row r="177" spans="1:4" ht="19.5" customHeight="1" x14ac:dyDescent="0.25">
      <c r="A177" s="1" t="s">
        <v>86</v>
      </c>
      <c r="B177" s="4">
        <v>307974</v>
      </c>
      <c r="C177" s="4"/>
      <c r="D177" s="2"/>
    </row>
    <row r="178" spans="1:4" ht="12" customHeight="1" x14ac:dyDescent="0.25">
      <c r="B178" s="4"/>
      <c r="C178" s="4"/>
      <c r="D178" s="2"/>
    </row>
    <row r="179" spans="1:4" ht="16.5" customHeight="1" x14ac:dyDescent="0.25">
      <c r="A179" s="1" t="s">
        <v>66</v>
      </c>
      <c r="B179" s="4">
        <v>509338</v>
      </c>
      <c r="C179" s="4"/>
      <c r="D179" s="2"/>
    </row>
    <row r="180" spans="1:4" ht="12" customHeight="1" x14ac:dyDescent="0.25">
      <c r="B180" s="4"/>
      <c r="C180" s="4"/>
      <c r="D180" s="2"/>
    </row>
    <row r="181" spans="1:4" ht="18" customHeight="1" x14ac:dyDescent="0.25">
      <c r="A181" s="5" t="s">
        <v>67</v>
      </c>
      <c r="B181" s="2"/>
      <c r="C181" s="2">
        <f>C183+C187</f>
        <v>-33703</v>
      </c>
      <c r="D181" s="2"/>
    </row>
    <row r="182" spans="1:4" ht="10.9" customHeight="1" x14ac:dyDescent="0.25">
      <c r="A182" s="5"/>
      <c r="B182" s="2"/>
      <c r="C182" s="2"/>
      <c r="D182" s="2"/>
    </row>
    <row r="183" spans="1:4" ht="15.75" x14ac:dyDescent="0.25">
      <c r="A183" s="1" t="s">
        <v>62</v>
      </c>
      <c r="B183" s="2"/>
      <c r="C183" s="4">
        <f>C185</f>
        <v>203</v>
      </c>
      <c r="D183" s="2"/>
    </row>
    <row r="184" spans="1:4" ht="15.75" x14ac:dyDescent="0.25">
      <c r="B184" s="2"/>
      <c r="C184" s="4"/>
      <c r="D184" s="2"/>
    </row>
    <row r="185" spans="1:4" ht="15" customHeight="1" x14ac:dyDescent="0.25">
      <c r="A185" s="1" t="s">
        <v>15</v>
      </c>
      <c r="B185" s="2"/>
      <c r="C185" s="4">
        <v>203</v>
      </c>
      <c r="D185" s="2"/>
    </row>
    <row r="186" spans="1:4" ht="16.149999999999999" customHeight="1" x14ac:dyDescent="0.25">
      <c r="B186" s="2"/>
      <c r="C186" s="4"/>
      <c r="D186" s="2"/>
    </row>
    <row r="187" spans="1:4" ht="17.25" customHeight="1" x14ac:dyDescent="0.25">
      <c r="A187" s="1" t="s">
        <v>63</v>
      </c>
      <c r="B187" s="2"/>
      <c r="C187" s="4">
        <f>C189+C200</f>
        <v>-33906</v>
      </c>
      <c r="D187" s="2"/>
    </row>
    <row r="188" spans="1:4" ht="14.45" customHeight="1" x14ac:dyDescent="0.25">
      <c r="B188" s="2"/>
      <c r="C188" s="2"/>
      <c r="D188" s="2"/>
    </row>
    <row r="189" spans="1:4" ht="15.75" customHeight="1" x14ac:dyDescent="0.25">
      <c r="A189" s="1" t="s">
        <v>64</v>
      </c>
      <c r="B189" s="2"/>
      <c r="C189" s="4">
        <f>C191+C193</f>
        <v>-39719</v>
      </c>
      <c r="D189" s="2"/>
    </row>
    <row r="190" spans="1:4" ht="16.149999999999999" customHeight="1" x14ac:dyDescent="0.25">
      <c r="B190" s="2"/>
      <c r="C190" s="4"/>
      <c r="D190" s="2"/>
    </row>
    <row r="191" spans="1:4" ht="16.5" customHeight="1" x14ac:dyDescent="0.25">
      <c r="A191" s="1" t="s">
        <v>14</v>
      </c>
      <c r="B191" s="2"/>
      <c r="C191" s="4">
        <v>-8299</v>
      </c>
      <c r="D191" s="2"/>
    </row>
    <row r="192" spans="1:4" ht="16.149999999999999" customHeight="1" x14ac:dyDescent="0.25">
      <c r="B192" s="2"/>
      <c r="C192" s="2"/>
      <c r="D192" s="2"/>
    </row>
    <row r="193" spans="1:4" ht="16.5" customHeight="1" x14ac:dyDescent="0.25">
      <c r="A193" s="1" t="s">
        <v>68</v>
      </c>
      <c r="B193" s="4"/>
      <c r="C193" s="4">
        <v>-31420</v>
      </c>
      <c r="D193" s="2"/>
    </row>
    <row r="194" spans="1:4" ht="14.45" customHeight="1" x14ac:dyDescent="0.25">
      <c r="B194" s="4"/>
      <c r="D194" s="2"/>
    </row>
    <row r="195" spans="1:4" ht="14.45" customHeight="1" x14ac:dyDescent="0.25">
      <c r="B195" s="4"/>
      <c r="D195" s="2"/>
    </row>
    <row r="196" spans="1:4" ht="16.149999999999999" customHeight="1" x14ac:dyDescent="0.25">
      <c r="A196" s="17"/>
      <c r="B196" s="18" t="s">
        <v>47</v>
      </c>
      <c r="C196" s="18" t="s">
        <v>48</v>
      </c>
    </row>
    <row r="197" spans="1:4" ht="11.25" customHeight="1" x14ac:dyDescent="0.25">
      <c r="A197" s="19"/>
      <c r="B197" s="21" t="s">
        <v>49</v>
      </c>
      <c r="C197" s="21" t="s">
        <v>50</v>
      </c>
    </row>
    <row r="198" spans="1:4" ht="16.149999999999999" customHeight="1" x14ac:dyDescent="0.25">
      <c r="A198" s="22"/>
      <c r="B198" s="25" t="s">
        <v>51</v>
      </c>
      <c r="C198" s="25" t="s">
        <v>52</v>
      </c>
    </row>
    <row r="199" spans="1:4" ht="17.25" customHeight="1" x14ac:dyDescent="0.25">
      <c r="A199" s="40"/>
      <c r="B199" s="41"/>
      <c r="C199" s="41"/>
    </row>
    <row r="200" spans="1:4" ht="17.25" customHeight="1" x14ac:dyDescent="0.25">
      <c r="A200" s="1" t="s">
        <v>15</v>
      </c>
      <c r="B200" s="4"/>
      <c r="C200" s="4">
        <f>C202+C204</f>
        <v>5813</v>
      </c>
      <c r="D200" s="2"/>
    </row>
    <row r="201" spans="1:4" ht="17.25" customHeight="1" x14ac:dyDescent="0.25">
      <c r="B201" s="4"/>
      <c r="D201" s="2"/>
    </row>
    <row r="202" spans="1:4" ht="17.25" customHeight="1" x14ac:dyDescent="0.25">
      <c r="A202" s="1" t="s">
        <v>14</v>
      </c>
      <c r="B202" s="4"/>
      <c r="C202" s="4">
        <v>6120</v>
      </c>
      <c r="D202" s="2"/>
    </row>
    <row r="203" spans="1:4" ht="17.25" customHeight="1" x14ac:dyDescent="0.25">
      <c r="B203" s="4"/>
      <c r="D203" s="2"/>
    </row>
    <row r="204" spans="1:4" ht="17.25" customHeight="1" x14ac:dyDescent="0.25">
      <c r="A204" s="1" t="s">
        <v>68</v>
      </c>
      <c r="B204" s="4"/>
      <c r="C204" s="4">
        <v>-307</v>
      </c>
      <c r="D204" s="2"/>
    </row>
    <row r="205" spans="1:4" ht="17.25" customHeight="1" x14ac:dyDescent="0.25">
      <c r="B205" s="4"/>
      <c r="C205" s="2"/>
      <c r="D205" s="2"/>
    </row>
    <row r="206" spans="1:4" ht="17.25" customHeight="1" x14ac:dyDescent="0.25">
      <c r="A206" s="28" t="s">
        <v>69</v>
      </c>
      <c r="B206" s="2">
        <f>B212</f>
        <v>2222236</v>
      </c>
      <c r="C206" s="2">
        <f>C244</f>
        <v>304580</v>
      </c>
      <c r="D206" s="2"/>
    </row>
    <row r="207" spans="1:4" ht="17.25" customHeight="1" x14ac:dyDescent="0.25">
      <c r="B207" s="2"/>
      <c r="C207" s="2"/>
    </row>
    <row r="208" spans="1:4" ht="17.25" customHeight="1" x14ac:dyDescent="0.25">
      <c r="A208" s="1" t="s">
        <v>14</v>
      </c>
      <c r="B208" s="4">
        <f>B216+B240+B228</f>
        <v>1449774</v>
      </c>
      <c r="C208" s="4">
        <f>C250+C254+C278</f>
        <v>1269987</v>
      </c>
    </row>
    <row r="209" spans="1:4" ht="17.25" customHeight="1" x14ac:dyDescent="0.25">
      <c r="A209" s="29"/>
      <c r="B209" s="4"/>
      <c r="C209" s="4"/>
    </row>
    <row r="210" spans="1:4" ht="17.25" customHeight="1" x14ac:dyDescent="0.25">
      <c r="A210" s="1" t="s">
        <v>15</v>
      </c>
      <c r="B210" s="4">
        <f>B206-B208</f>
        <v>772462</v>
      </c>
      <c r="C210" s="4">
        <f>C206-C208</f>
        <v>-965407</v>
      </c>
    </row>
    <row r="211" spans="1:4" ht="17.25" customHeight="1" x14ac:dyDescent="0.25">
      <c r="B211" s="2"/>
      <c r="C211" s="2"/>
    </row>
    <row r="212" spans="1:4" ht="17.25" customHeight="1" x14ac:dyDescent="0.25">
      <c r="A212" s="5" t="s">
        <v>70</v>
      </c>
      <c r="B212" s="2">
        <f>B214+B226+B238</f>
        <v>2222236</v>
      </c>
      <c r="C212" s="2"/>
    </row>
    <row r="213" spans="1:4" ht="17.25" customHeight="1" x14ac:dyDescent="0.25">
      <c r="B213" s="2"/>
      <c r="C213" s="2"/>
    </row>
    <row r="214" spans="1:4" ht="17.25" customHeight="1" x14ac:dyDescent="0.25">
      <c r="A214" s="1" t="s">
        <v>71</v>
      </c>
      <c r="B214" s="4">
        <f>B216+B218</f>
        <v>2461960</v>
      </c>
      <c r="C214" s="2"/>
    </row>
    <row r="215" spans="1:4" ht="17.25" customHeight="1" x14ac:dyDescent="0.25">
      <c r="B215" s="4"/>
      <c r="C215" s="2"/>
    </row>
    <row r="216" spans="1:4" ht="17.25" customHeight="1" x14ac:dyDescent="0.25">
      <c r="A216" s="1" t="s">
        <v>72</v>
      </c>
      <c r="B216" s="4">
        <v>1859322</v>
      </c>
      <c r="C216" s="2"/>
    </row>
    <row r="217" spans="1:4" ht="17.25" customHeight="1" x14ac:dyDescent="0.25">
      <c r="C217" s="2"/>
    </row>
    <row r="218" spans="1:4" ht="17.25" customHeight="1" x14ac:dyDescent="0.25">
      <c r="A218" s="1" t="s">
        <v>73</v>
      </c>
      <c r="B218" s="24">
        <f>B220+B222+B224</f>
        <v>602638</v>
      </c>
      <c r="C218" s="2"/>
    </row>
    <row r="219" spans="1:4" ht="17.25" customHeight="1" x14ac:dyDescent="0.25">
      <c r="C219" s="2"/>
      <c r="D219" s="2"/>
    </row>
    <row r="220" spans="1:4" ht="17.25" customHeight="1" x14ac:dyDescent="0.25">
      <c r="A220" s="1" t="s">
        <v>74</v>
      </c>
      <c r="B220" s="4">
        <v>508037</v>
      </c>
      <c r="C220" s="2"/>
      <c r="D220" s="2"/>
    </row>
    <row r="221" spans="1:4" ht="17.25" customHeight="1" x14ac:dyDescent="0.25">
      <c r="B221" s="2"/>
      <c r="C221" s="2"/>
      <c r="D221" s="2"/>
    </row>
    <row r="222" spans="1:4" ht="17.25" customHeight="1" x14ac:dyDescent="0.25">
      <c r="A222" s="1" t="s">
        <v>75</v>
      </c>
      <c r="B222" s="4">
        <v>587388</v>
      </c>
      <c r="C222" s="2"/>
      <c r="D222" s="2"/>
    </row>
    <row r="223" spans="1:4" ht="17.25" customHeight="1" x14ac:dyDescent="0.25">
      <c r="B223" s="2"/>
      <c r="C223" s="2"/>
      <c r="D223" s="2"/>
    </row>
    <row r="224" spans="1:4" ht="17.25" customHeight="1" x14ac:dyDescent="0.25">
      <c r="A224" s="1" t="s">
        <v>76</v>
      </c>
      <c r="B224" s="24">
        <v>-492787</v>
      </c>
      <c r="C224" s="2"/>
      <c r="D224" s="2"/>
    </row>
    <row r="225" spans="1:4" ht="17.25" customHeight="1" x14ac:dyDescent="0.25">
      <c r="B225" s="2"/>
      <c r="C225" s="2"/>
      <c r="D225" s="2"/>
    </row>
    <row r="226" spans="1:4" ht="17.25" customHeight="1" x14ac:dyDescent="0.25">
      <c r="A226" s="1" t="s">
        <v>77</v>
      </c>
      <c r="B226" s="24">
        <f>B230+B228</f>
        <v>-15125</v>
      </c>
      <c r="C226" s="2"/>
      <c r="D226" s="2"/>
    </row>
    <row r="227" spans="1:4" ht="17.25" customHeight="1" x14ac:dyDescent="0.25">
      <c r="B227" s="24"/>
      <c r="C227" s="2"/>
      <c r="D227" s="2"/>
    </row>
    <row r="228" spans="1:4" ht="17.25" customHeight="1" x14ac:dyDescent="0.25">
      <c r="A228" s="1" t="s">
        <v>72</v>
      </c>
      <c r="B228" s="24">
        <v>-24976</v>
      </c>
      <c r="C228" s="2"/>
      <c r="D228" s="2"/>
    </row>
    <row r="229" spans="1:4" ht="17.25" customHeight="1" x14ac:dyDescent="0.25">
      <c r="B229" s="2"/>
      <c r="C229" s="2"/>
      <c r="D229" s="2"/>
    </row>
    <row r="230" spans="1:4" ht="17.25" customHeight="1" x14ac:dyDescent="0.25">
      <c r="A230" s="1" t="s">
        <v>73</v>
      </c>
      <c r="B230" s="4">
        <f>B232+B234+B236</f>
        <v>9851</v>
      </c>
      <c r="C230" s="4"/>
      <c r="D230" s="2"/>
    </row>
    <row r="231" spans="1:4" ht="17.25" customHeight="1" x14ac:dyDescent="0.25">
      <c r="B231" s="2"/>
      <c r="C231" s="2"/>
      <c r="D231" s="2"/>
    </row>
    <row r="232" spans="1:4" ht="17.25" customHeight="1" x14ac:dyDescent="0.25">
      <c r="A232" s="1" t="s">
        <v>74</v>
      </c>
      <c r="B232" s="4">
        <v>4412</v>
      </c>
      <c r="C232" s="2"/>
      <c r="D232" s="2"/>
    </row>
    <row r="233" spans="1:4" ht="17.25" customHeight="1" x14ac:dyDescent="0.25">
      <c r="B233" s="2"/>
      <c r="C233" s="2"/>
      <c r="D233" s="2"/>
    </row>
    <row r="234" spans="1:4" ht="17.25" customHeight="1" x14ac:dyDescent="0.25">
      <c r="A234" s="1" t="s">
        <v>75</v>
      </c>
      <c r="B234" s="4">
        <v>6877</v>
      </c>
      <c r="C234" s="2"/>
      <c r="D234" s="2"/>
    </row>
    <row r="235" spans="1:4" ht="17.25" customHeight="1" x14ac:dyDescent="0.25">
      <c r="B235" s="2"/>
      <c r="C235" s="2"/>
      <c r="D235" s="2"/>
    </row>
    <row r="236" spans="1:4" ht="17.25" customHeight="1" x14ac:dyDescent="0.25">
      <c r="A236" s="1" t="s">
        <v>76</v>
      </c>
      <c r="B236" s="4">
        <v>-1438</v>
      </c>
      <c r="C236" s="2"/>
      <c r="D236" s="2"/>
    </row>
    <row r="237" spans="1:4" ht="17.25" customHeight="1" x14ac:dyDescent="0.25">
      <c r="B237" s="2"/>
      <c r="C237" s="2"/>
      <c r="D237" s="2"/>
    </row>
    <row r="238" spans="1:4" ht="17.25" customHeight="1" x14ac:dyDescent="0.25">
      <c r="A238" s="1" t="s">
        <v>78</v>
      </c>
      <c r="B238" s="4">
        <f>B240+B242</f>
        <v>-224599</v>
      </c>
      <c r="C238" s="2"/>
      <c r="D238" s="2"/>
    </row>
    <row r="239" spans="1:4" ht="17.25" customHeight="1" x14ac:dyDescent="0.25">
      <c r="B239" s="4"/>
      <c r="C239" s="2"/>
      <c r="D239" s="2"/>
    </row>
    <row r="240" spans="1:4" ht="17.25" customHeight="1" x14ac:dyDescent="0.25">
      <c r="A240" s="1" t="s">
        <v>72</v>
      </c>
      <c r="B240" s="4">
        <v>-384572</v>
      </c>
      <c r="C240" s="4"/>
      <c r="D240" s="2"/>
    </row>
    <row r="241" spans="1:4" ht="17.25" customHeight="1" x14ac:dyDescent="0.25">
      <c r="B241" s="2"/>
      <c r="C241" s="4"/>
      <c r="D241" s="2"/>
    </row>
    <row r="242" spans="1:4" ht="17.25" customHeight="1" x14ac:dyDescent="0.25">
      <c r="A242" s="1" t="s">
        <v>73</v>
      </c>
      <c r="B242" s="4">
        <v>159973</v>
      </c>
      <c r="C242" s="4"/>
      <c r="D242" s="2"/>
    </row>
    <row r="243" spans="1:4" ht="17.25" customHeight="1" x14ac:dyDescent="0.25">
      <c r="B243" s="2"/>
      <c r="C243" s="2"/>
      <c r="D243" s="2"/>
    </row>
    <row r="244" spans="1:4" ht="17.25" customHeight="1" x14ac:dyDescent="0.25">
      <c r="A244" s="5" t="s">
        <v>79</v>
      </c>
      <c r="B244" s="2"/>
      <c r="C244" s="23">
        <f>C246+C252+C276+C294+C298</f>
        <v>304580</v>
      </c>
      <c r="D244" s="2"/>
    </row>
    <row r="245" spans="1:4" ht="17.25" customHeight="1" x14ac:dyDescent="0.25">
      <c r="B245" s="2"/>
      <c r="C245" s="2"/>
      <c r="D245" s="2"/>
    </row>
    <row r="246" spans="1:4" ht="17.25" customHeight="1" x14ac:dyDescent="0.25">
      <c r="A246" s="1" t="s">
        <v>71</v>
      </c>
      <c r="B246" s="4"/>
      <c r="C246" s="4">
        <f>C248+C250</f>
        <v>-271651</v>
      </c>
      <c r="D246" s="2"/>
    </row>
    <row r="247" spans="1:4" ht="17.25" customHeight="1" x14ac:dyDescent="0.25">
      <c r="B247" s="2"/>
      <c r="C247" s="2"/>
      <c r="D247" s="2"/>
    </row>
    <row r="248" spans="1:4" ht="17.25" customHeight="1" x14ac:dyDescent="0.25">
      <c r="A248" s="1" t="s">
        <v>75</v>
      </c>
      <c r="B248" s="4"/>
      <c r="C248" s="4">
        <v>-271648</v>
      </c>
      <c r="D248" s="2"/>
    </row>
    <row r="249" spans="1:4" ht="17.25" customHeight="1" x14ac:dyDescent="0.25">
      <c r="B249" s="4"/>
      <c r="C249" s="2"/>
      <c r="D249" s="2"/>
    </row>
    <row r="250" spans="1:4" ht="17.25" customHeight="1" x14ac:dyDescent="0.25">
      <c r="A250" s="1" t="s">
        <v>80</v>
      </c>
      <c r="B250" s="4"/>
      <c r="C250" s="4">
        <v>-3</v>
      </c>
      <c r="D250" s="2"/>
    </row>
    <row r="251" spans="1:4" ht="17.25" customHeight="1" x14ac:dyDescent="0.25">
      <c r="B251" s="2"/>
      <c r="D251" s="2"/>
    </row>
    <row r="252" spans="1:4" ht="17.25" customHeight="1" x14ac:dyDescent="0.25">
      <c r="A252" s="1" t="s">
        <v>77</v>
      </c>
      <c r="B252" s="4"/>
      <c r="C252" s="4">
        <f>C262+C268+C270</f>
        <v>560033</v>
      </c>
      <c r="D252" s="2"/>
    </row>
    <row r="253" spans="1:4" ht="17.25" customHeight="1" x14ac:dyDescent="0.25">
      <c r="B253" s="2"/>
      <c r="C253" s="2"/>
      <c r="D253" s="2"/>
    </row>
    <row r="254" spans="1:4" ht="17.25" customHeight="1" x14ac:dyDescent="0.25">
      <c r="A254" s="1" t="s">
        <v>80</v>
      </c>
      <c r="B254" s="4"/>
      <c r="C254" s="4">
        <f>C264+C272</f>
        <v>568481</v>
      </c>
      <c r="D254" s="2"/>
    </row>
    <row r="255" spans="1:4" ht="17.25" customHeight="1" x14ac:dyDescent="0.25">
      <c r="B255" s="2"/>
      <c r="C255" s="2"/>
      <c r="D255" s="2"/>
    </row>
    <row r="256" spans="1:4" ht="17.25" customHeight="1" x14ac:dyDescent="0.25">
      <c r="A256" s="1" t="s">
        <v>81</v>
      </c>
      <c r="B256" s="4"/>
      <c r="C256" s="4">
        <f>C252-C254</f>
        <v>-8448</v>
      </c>
      <c r="D256" s="2"/>
    </row>
    <row r="257" spans="1:4" ht="17.25" customHeight="1" x14ac:dyDescent="0.25">
      <c r="B257" s="2"/>
      <c r="C257" s="2"/>
      <c r="D257" s="2"/>
    </row>
    <row r="258" spans="1:4" ht="16.149999999999999" customHeight="1" x14ac:dyDescent="0.25">
      <c r="A258" s="17"/>
      <c r="B258" s="18" t="s">
        <v>47</v>
      </c>
      <c r="C258" s="18" t="s">
        <v>48</v>
      </c>
    </row>
    <row r="259" spans="1:4" ht="11.25" customHeight="1" x14ac:dyDescent="0.25">
      <c r="A259" s="19"/>
      <c r="B259" s="21" t="s">
        <v>49</v>
      </c>
      <c r="C259" s="21" t="s">
        <v>50</v>
      </c>
    </row>
    <row r="260" spans="1:4" ht="16.149999999999999" customHeight="1" x14ac:dyDescent="0.25">
      <c r="A260" s="22"/>
      <c r="B260" s="25" t="s">
        <v>51</v>
      </c>
      <c r="C260" s="25" t="s">
        <v>52</v>
      </c>
    </row>
    <row r="261" spans="1:4" ht="17.25" customHeight="1" x14ac:dyDescent="0.25">
      <c r="B261" s="2"/>
      <c r="C261" s="2"/>
      <c r="D261" s="2"/>
    </row>
    <row r="262" spans="1:4" ht="17.25" customHeight="1" x14ac:dyDescent="0.25">
      <c r="A262" s="1" t="s">
        <v>74</v>
      </c>
      <c r="B262" s="4"/>
      <c r="C262" s="4">
        <f>C264+C266</f>
        <v>-328714</v>
      </c>
      <c r="D262" s="2"/>
    </row>
    <row r="263" spans="1:4" ht="17.25" customHeight="1" x14ac:dyDescent="0.25">
      <c r="B263" s="2"/>
      <c r="C263" s="2"/>
      <c r="D263" s="2"/>
    </row>
    <row r="264" spans="1:4" ht="17.25" customHeight="1" x14ac:dyDescent="0.25">
      <c r="A264" s="1" t="s">
        <v>82</v>
      </c>
      <c r="B264" s="4"/>
      <c r="C264" s="4">
        <v>-1770</v>
      </c>
      <c r="D264" s="2"/>
    </row>
    <row r="265" spans="1:4" ht="17.25" customHeight="1" x14ac:dyDescent="0.25">
      <c r="B265" s="2"/>
      <c r="C265" s="2"/>
      <c r="D265" s="2"/>
    </row>
    <row r="266" spans="1:4" ht="17.25" customHeight="1" x14ac:dyDescent="0.25">
      <c r="A266" s="1" t="s">
        <v>83</v>
      </c>
      <c r="B266" s="4"/>
      <c r="C266" s="4">
        <v>-326944</v>
      </c>
      <c r="D266" s="2"/>
    </row>
    <row r="267" spans="1:4" ht="17.25" customHeight="1" x14ac:dyDescent="0.25">
      <c r="B267" s="2"/>
      <c r="C267" s="2"/>
      <c r="D267" s="2"/>
    </row>
    <row r="268" spans="1:4" ht="17.25" customHeight="1" x14ac:dyDescent="0.25">
      <c r="A268" s="1" t="s">
        <v>75</v>
      </c>
      <c r="B268" s="4"/>
      <c r="C268" s="4">
        <v>354245</v>
      </c>
      <c r="D268" s="2"/>
    </row>
    <row r="269" spans="1:4" ht="17.25" customHeight="1" x14ac:dyDescent="0.25">
      <c r="B269" s="2"/>
      <c r="C269" s="2"/>
      <c r="D269" s="2"/>
    </row>
    <row r="270" spans="1:4" ht="17.25" customHeight="1" x14ac:dyDescent="0.25">
      <c r="A270" s="1" t="s">
        <v>76</v>
      </c>
      <c r="B270" s="4"/>
      <c r="C270" s="4">
        <f>C272+C274</f>
        <v>534502</v>
      </c>
      <c r="D270" s="2"/>
    </row>
    <row r="271" spans="1:4" ht="17.25" customHeight="1" x14ac:dyDescent="0.25">
      <c r="B271" s="2"/>
      <c r="C271" s="2"/>
      <c r="D271" s="2"/>
    </row>
    <row r="272" spans="1:4" ht="17.25" customHeight="1" x14ac:dyDescent="0.25">
      <c r="A272" s="1" t="s">
        <v>82</v>
      </c>
      <c r="B272" s="4"/>
      <c r="C272" s="4">
        <v>570251</v>
      </c>
      <c r="D272" s="2"/>
    </row>
    <row r="273" spans="1:4" ht="17.25" customHeight="1" x14ac:dyDescent="0.25">
      <c r="B273" s="2"/>
      <c r="C273" s="2"/>
      <c r="D273" s="2"/>
    </row>
    <row r="274" spans="1:4" ht="17.25" customHeight="1" x14ac:dyDescent="0.25">
      <c r="A274" s="1" t="s">
        <v>83</v>
      </c>
      <c r="B274" s="4"/>
      <c r="C274" s="4">
        <v>-35749</v>
      </c>
      <c r="D274" s="2"/>
    </row>
    <row r="275" spans="1:4" ht="17.25" customHeight="1" x14ac:dyDescent="0.25">
      <c r="B275" s="2"/>
      <c r="C275" s="2"/>
      <c r="D275" s="2"/>
    </row>
    <row r="276" spans="1:4" ht="17.25" customHeight="1" x14ac:dyDescent="0.25">
      <c r="A276" s="1" t="s">
        <v>78</v>
      </c>
      <c r="B276" s="4"/>
      <c r="C276" s="4">
        <f>C278+C280</f>
        <v>16198</v>
      </c>
      <c r="D276" s="2"/>
    </row>
    <row r="277" spans="1:4" ht="17.25" customHeight="1" x14ac:dyDescent="0.25">
      <c r="B277" s="4"/>
      <c r="C277" s="4"/>
      <c r="D277" s="2"/>
    </row>
    <row r="278" spans="1:4" ht="17.25" customHeight="1" x14ac:dyDescent="0.25">
      <c r="A278" s="1" t="s">
        <v>80</v>
      </c>
      <c r="B278" s="4"/>
      <c r="C278" s="4">
        <v>701509</v>
      </c>
      <c r="D278" s="2"/>
    </row>
    <row r="279" spans="1:4" ht="17.25" customHeight="1" x14ac:dyDescent="0.25">
      <c r="B279" s="2"/>
      <c r="C279" s="2"/>
      <c r="D279" s="2"/>
    </row>
    <row r="280" spans="1:4" ht="17.25" customHeight="1" x14ac:dyDescent="0.25">
      <c r="A280" s="1" t="s">
        <v>73</v>
      </c>
      <c r="B280" s="4"/>
      <c r="C280" s="4">
        <v>-685311</v>
      </c>
      <c r="D280" s="2"/>
    </row>
    <row r="281" spans="1:4" ht="15.75" x14ac:dyDescent="0.25">
      <c r="B281" s="2"/>
      <c r="C281" s="4"/>
      <c r="D281" s="2"/>
    </row>
    <row r="282" spans="1:4" ht="21.75" customHeight="1" x14ac:dyDescent="0.25">
      <c r="A282" s="28" t="s">
        <v>84</v>
      </c>
      <c r="B282" s="2">
        <v>-1125470</v>
      </c>
      <c r="C282" s="4"/>
      <c r="D282" s="2"/>
    </row>
    <row r="283" spans="1:4" ht="21.75" customHeight="1" x14ac:dyDescent="0.25">
      <c r="A283" s="28"/>
      <c r="B283" s="2"/>
      <c r="C283" s="4"/>
      <c r="D283" s="2"/>
    </row>
    <row r="284" spans="1:4" ht="25.5" customHeight="1" x14ac:dyDescent="0.25">
      <c r="A284" s="17" t="s">
        <v>4</v>
      </c>
      <c r="B284" s="26" t="s">
        <v>5</v>
      </c>
      <c r="C284" s="26" t="s">
        <v>6</v>
      </c>
      <c r="D284" s="18" t="s">
        <v>7</v>
      </c>
    </row>
    <row r="285" spans="1:4" ht="25.5" customHeight="1" x14ac:dyDescent="0.25">
      <c r="A285" s="30"/>
      <c r="B285" s="3" t="s">
        <v>8</v>
      </c>
      <c r="C285" s="3" t="s">
        <v>9</v>
      </c>
      <c r="D285" s="27"/>
    </row>
    <row r="286" spans="1:4" x14ac:dyDescent="0.25">
      <c r="B286" s="16"/>
    </row>
    <row r="287" spans="1:4" x14ac:dyDescent="0.25">
      <c r="B287" s="16"/>
    </row>
    <row r="288" spans="1:4" ht="18" x14ac:dyDescent="0.25">
      <c r="A288" s="28" t="s">
        <v>85</v>
      </c>
      <c r="B288" s="33"/>
      <c r="C288" s="23">
        <v>56625</v>
      </c>
      <c r="D288" s="2">
        <f>B288-C288</f>
        <v>-56625</v>
      </c>
    </row>
    <row r="289" spans="1:4" ht="15.75" x14ac:dyDescent="0.25">
      <c r="A289" s="28"/>
      <c r="B289" s="28"/>
      <c r="C289" s="16"/>
      <c r="D289" s="4"/>
    </row>
    <row r="290" spans="1:4" ht="15.75" x14ac:dyDescent="0.25">
      <c r="B290" s="28"/>
    </row>
    <row r="291" spans="1:4" ht="15.75" x14ac:dyDescent="0.25">
      <c r="A291" s="5"/>
      <c r="C291" s="2"/>
      <c r="D291" s="34"/>
    </row>
    <row r="292" spans="1:4" ht="15.75" x14ac:dyDescent="0.25">
      <c r="A292" s="5"/>
      <c r="C292" s="28"/>
      <c r="D292" s="34"/>
    </row>
    <row r="293" spans="1:4" x14ac:dyDescent="0.25">
      <c r="A293" s="5"/>
      <c r="C293" s="5"/>
      <c r="D293" s="35"/>
    </row>
    <row r="294" spans="1:4" x14ac:dyDescent="0.25">
      <c r="A294" s="5"/>
      <c r="B294" s="5"/>
      <c r="C294" s="5"/>
      <c r="D294" s="34"/>
    </row>
    <row r="295" spans="1:4" x14ac:dyDescent="0.25">
      <c r="A295" s="5"/>
    </row>
    <row r="296" spans="1:4" x14ac:dyDescent="0.25">
      <c r="C296" s="5"/>
    </row>
    <row r="297" spans="1:4" x14ac:dyDescent="0.25">
      <c r="C297" s="5"/>
    </row>
    <row r="300" spans="1:4" x14ac:dyDescent="0.25">
      <c r="D300" s="5"/>
    </row>
    <row r="303" spans="1:4" x14ac:dyDescent="0.25">
      <c r="A303" s="5"/>
    </row>
    <row r="305" spans="1:4" x14ac:dyDescent="0.25">
      <c r="C305" s="5"/>
    </row>
    <row r="306" spans="1:4" ht="15.75" x14ac:dyDescent="0.25">
      <c r="A306" s="28"/>
      <c r="B306" s="28"/>
    </row>
    <row r="307" spans="1:4" ht="15.75" x14ac:dyDescent="0.25">
      <c r="A307" s="28"/>
      <c r="B307" s="28"/>
    </row>
    <row r="308" spans="1:4" ht="15.75" x14ac:dyDescent="0.25">
      <c r="C308" s="28"/>
      <c r="D308" s="28"/>
    </row>
    <row r="309" spans="1:4" ht="15.75" x14ac:dyDescent="0.25">
      <c r="C309" s="28"/>
      <c r="D309" s="28"/>
    </row>
    <row r="310" spans="1:4" ht="15.75" x14ac:dyDescent="0.25">
      <c r="D310" s="28"/>
    </row>
    <row r="311" spans="1:4" ht="15.75" x14ac:dyDescent="0.25">
      <c r="D311" s="28"/>
    </row>
    <row r="323" spans="2:4" ht="15.75" x14ac:dyDescent="0.25">
      <c r="B323" s="28"/>
    </row>
    <row r="324" spans="2:4" ht="15.75" x14ac:dyDescent="0.25">
      <c r="B324" s="28"/>
    </row>
    <row r="325" spans="2:4" ht="15.75" x14ac:dyDescent="0.25">
      <c r="C325" s="28"/>
      <c r="D325" s="28"/>
    </row>
    <row r="326" spans="2:4" ht="15.75" x14ac:dyDescent="0.25">
      <c r="C326" s="28"/>
      <c r="D326" s="28"/>
    </row>
    <row r="350" spans="1:3" x14ac:dyDescent="0.25">
      <c r="A350" s="5"/>
    </row>
    <row r="351" spans="1:3" x14ac:dyDescent="0.25">
      <c r="A351" s="5"/>
    </row>
    <row r="352" spans="1:3" x14ac:dyDescent="0.25">
      <c r="A352" s="5"/>
      <c r="C352" s="5"/>
    </row>
    <row r="353" spans="1:3" x14ac:dyDescent="0.25">
      <c r="A353" s="5"/>
      <c r="C353" s="5"/>
    </row>
    <row r="354" spans="1:3" x14ac:dyDescent="0.25">
      <c r="C354" s="5"/>
    </row>
    <row r="355" spans="1:3" x14ac:dyDescent="0.25">
      <c r="C355" s="5"/>
    </row>
  </sheetData>
  <mergeCells count="5">
    <mergeCell ref="A4:D4"/>
    <mergeCell ref="A5:D5"/>
    <mergeCell ref="C6:D6"/>
    <mergeCell ref="A7:A8"/>
    <mergeCell ref="D7:D8"/>
  </mergeCells>
  <pageMargins left="0.70866141732283472" right="0.51181102362204722" top="0.51181102362204722" bottom="0.47244094488188981" header="0.51181102362204722" footer="0.23622047244094491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2025 9M Pse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2025-12-04T13:14:35Z</dcterms:modified>
</cp:coreProperties>
</file>