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1TB6M20s" sheetId="3" r:id="rId1"/>
  </sheets>
  <definedNames>
    <definedName name="_xlnm.Print_Area" localSheetId="0">'1TB6M20s'!$A$1:$D$243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7" i="3" l="1"/>
  <c r="C223" i="3"/>
  <c r="C221" i="3" l="1"/>
  <c r="B185" i="3" l="1"/>
  <c r="B181" i="3" s="1"/>
  <c r="B154" i="3" l="1"/>
  <c r="C172" i="3" l="1"/>
  <c r="C209" i="3"/>
  <c r="B101" i="3" l="1"/>
  <c r="C81" i="3"/>
  <c r="D89" i="3"/>
  <c r="C85" i="3"/>
  <c r="B85" i="3"/>
  <c r="B81" i="3" l="1"/>
  <c r="C101" i="3"/>
  <c r="D97" i="3"/>
  <c r="D101" i="3" l="1"/>
  <c r="C132" i="3" l="1"/>
  <c r="C130" i="3"/>
  <c r="C54" i="3" l="1"/>
  <c r="B54" i="3"/>
  <c r="D69" i="3" l="1"/>
  <c r="B193" i="3"/>
  <c r="D52" i="3" l="1"/>
  <c r="D50" i="3"/>
  <c r="D48" i="3"/>
  <c r="D46" i="3"/>
  <c r="C44" i="3"/>
  <c r="C42" i="3" s="1"/>
  <c r="B44" i="3"/>
  <c r="B42" i="3" s="1"/>
  <c r="C217" i="3"/>
  <c r="C213" i="3"/>
  <c r="D42" i="3" l="1"/>
  <c r="D44" i="3"/>
  <c r="B172" i="3"/>
  <c r="C164" i="3"/>
  <c r="C160" i="3" s="1"/>
  <c r="D237" i="3" l="1"/>
  <c r="C229" i="3"/>
  <c r="C207" i="3" s="1"/>
  <c r="C174" i="3" s="1"/>
  <c r="C170" i="3" s="1"/>
  <c r="B203" i="3"/>
  <c r="B132" i="3"/>
  <c r="B111" i="3"/>
  <c r="D99" i="3"/>
  <c r="B73" i="3"/>
  <c r="D75" i="3"/>
  <c r="B63" i="3"/>
  <c r="D65" i="3"/>
  <c r="D58" i="3"/>
  <c r="B38" i="3"/>
  <c r="D34" i="3"/>
  <c r="C30" i="3"/>
  <c r="D30" i="3" s="1"/>
  <c r="D28" i="3"/>
  <c r="B20" i="3"/>
  <c r="C95" i="3" l="1"/>
  <c r="C83" i="3" s="1"/>
  <c r="D71" i="3"/>
  <c r="D117" i="3"/>
  <c r="D91" i="3"/>
  <c r="D87" i="3"/>
  <c r="C105" i="3"/>
  <c r="B134" i="3"/>
  <c r="C38" i="3"/>
  <c r="D38" i="3" s="1"/>
  <c r="C73" i="3"/>
  <c r="D73" i="3" s="1"/>
  <c r="B130" i="3"/>
  <c r="B128" i="3" s="1"/>
  <c r="B105" i="3"/>
  <c r="B103" i="3" s="1"/>
  <c r="B14" i="3"/>
  <c r="B22" i="3"/>
  <c r="B18" i="3" s="1"/>
  <c r="D113" i="3"/>
  <c r="C150" i="3"/>
  <c r="B24" i="3"/>
  <c r="D24" i="3" s="1"/>
  <c r="D67" i="3"/>
  <c r="D77" i="3"/>
  <c r="D115" i="3"/>
  <c r="C140" i="3"/>
  <c r="D60" i="3"/>
  <c r="D32" i="3"/>
  <c r="D107" i="3"/>
  <c r="D26" i="3"/>
  <c r="C63" i="3"/>
  <c r="D63" i="3" s="1"/>
  <c r="B95" i="3"/>
  <c r="B83" i="3" s="1"/>
  <c r="C111" i="3"/>
  <c r="D111" i="3" s="1"/>
  <c r="D93" i="3"/>
  <c r="C20" i="3"/>
  <c r="D20" i="3" s="1"/>
  <c r="D56" i="3"/>
  <c r="C22" i="3"/>
  <c r="C103" i="3" l="1"/>
  <c r="B152" i="3"/>
  <c r="B148" i="3" s="1"/>
  <c r="C40" i="3"/>
  <c r="C36" i="3" s="1"/>
  <c r="B179" i="3"/>
  <c r="B174" i="3" s="1"/>
  <c r="B170" i="3" s="1"/>
  <c r="C79" i="3"/>
  <c r="D95" i="3"/>
  <c r="D54" i="3"/>
  <c r="B124" i="3"/>
  <c r="D109" i="3"/>
  <c r="D85" i="3"/>
  <c r="D105" i="3"/>
  <c r="D22" i="3"/>
  <c r="D81" i="3"/>
  <c r="C128" i="3"/>
  <c r="C124" i="3"/>
  <c r="C18" i="3"/>
  <c r="D18" i="3" s="1"/>
  <c r="C14" i="3"/>
  <c r="B126" i="3" l="1"/>
  <c r="B122" i="3" s="1"/>
  <c r="C16" i="3"/>
  <c r="C12" i="3" s="1"/>
  <c r="B40" i="3"/>
  <c r="D40" i="3" s="1"/>
  <c r="D103" i="3"/>
  <c r="D14" i="3"/>
  <c r="D83" i="3"/>
  <c r="B79" i="3"/>
  <c r="D79" i="3" s="1"/>
  <c r="B36" i="3" l="1"/>
  <c r="D36" i="3" s="1"/>
  <c r="B16" i="3"/>
  <c r="D16" i="3" s="1"/>
  <c r="B12" i="3" l="1"/>
  <c r="D12" i="3" s="1"/>
  <c r="C152" i="3"/>
  <c r="C126" i="3" l="1"/>
  <c r="C148" i="3"/>
  <c r="C122" i="3" l="1"/>
</calcChain>
</file>

<file path=xl/sharedStrings.xml><?xml version="1.0" encoding="utf-8"?>
<sst xmlns="http://schemas.openxmlformats.org/spreadsheetml/2006/main" count="142" uniqueCount="79">
  <si>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</si>
  <si>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</si>
  <si>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</si>
  <si>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</si>
  <si>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</si>
  <si>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</si>
  <si>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</si>
  <si>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</si>
  <si>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</si>
  <si>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</si>
  <si>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</si>
  <si>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</si>
  <si>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</si>
  <si>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</si>
  <si>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   Yük daşımaları</t>
  </si>
  <si>
    <t xml:space="preserve">         Sərnişin daşımaları </t>
  </si>
  <si>
    <t xml:space="preserve">         Digər nəqliyyat xidmətləri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</si>
  <si>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</si>
  <si>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</si>
  <si>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</si>
  <si>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</si>
  <si>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</si>
  <si>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</si>
  <si>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NEFT BONUSU</t>
  </si>
  <si>
    <t xml:space="preserve">    PORTFEL İNVESTİSİYALARI</t>
  </si>
  <si>
    <t xml:space="preserve">              Dövlət sektoru</t>
  </si>
  <si>
    <t xml:space="preserve">              Banklar</t>
  </si>
  <si>
    <t xml:space="preserve">    DİGƏR İNVESTİSİYALAR</t>
  </si>
  <si>
    <t xml:space="preserve">             Dövlət sektoru</t>
  </si>
  <si>
    <t xml:space="preserve">             Banklar</t>
  </si>
  <si>
    <t>Ç. EHTİYAT AKTİVLƏRİ</t>
  </si>
  <si>
    <t>D. BALANSLAŞDIRICI  MADDƏLƏR</t>
  </si>
  <si>
    <t>Statistika departamentinin direktoru</t>
  </si>
  <si>
    <r>
      <t xml:space="preserve">      </t>
    </r>
    <r>
      <rPr>
        <sz val="12"/>
        <rFont val="Arial"/>
        <family val="2"/>
        <charset val="204"/>
      </rPr>
      <t xml:space="preserve">     Digər sektorlar</t>
    </r>
  </si>
  <si>
    <t xml:space="preserve">           Digər sektorlar</t>
  </si>
  <si>
    <r>
      <t xml:space="preserve">           </t>
    </r>
    <r>
      <rPr>
        <sz val="12"/>
        <rFont val="Arial"/>
        <family val="2"/>
        <charset val="204"/>
      </rPr>
      <t>DİGƏR SEKTORLAR</t>
    </r>
  </si>
  <si>
    <r>
      <t xml:space="preserve">           </t>
    </r>
    <r>
      <rPr>
        <sz val="12"/>
        <rFont val="Arial"/>
        <family val="2"/>
        <charset val="204"/>
      </rPr>
      <t>Digər sektorlar</t>
    </r>
  </si>
  <si>
    <t xml:space="preserve">             İşgüzar səfərlər</t>
  </si>
  <si>
    <t xml:space="preserve">             Şəxsi səfərlər</t>
  </si>
  <si>
    <t xml:space="preserve">         Kapitalda iştiraka təminat verən qiymətli kağızlar</t>
  </si>
  <si>
    <t xml:space="preserve">         Borc qiymətli kağızları</t>
  </si>
  <si>
    <t xml:space="preserve">         Depozitlər və nağd valyuta</t>
  </si>
  <si>
    <t xml:space="preserve">         Kreditlər və ssudalar</t>
  </si>
  <si>
    <t xml:space="preserve">         Ticarət kreditləri və avanslar</t>
  </si>
  <si>
    <t xml:space="preserve">         Depozitlər və nağd valyuta </t>
  </si>
  <si>
    <t xml:space="preserve">      Malların ixracı (FOB)</t>
  </si>
  <si>
    <t xml:space="preserve">      Malların idxalı (FOB)</t>
  </si>
  <si>
    <r>
      <t xml:space="preserve">    </t>
    </r>
    <r>
      <rPr>
        <b/>
        <sz val="12"/>
        <rFont val="Arial"/>
        <family val="2"/>
        <charset val="204"/>
      </rPr>
      <t>XİDMƏTLƏR BALANSI</t>
    </r>
  </si>
  <si>
    <t xml:space="preserve">      Nəqliyyat xidmətləri</t>
  </si>
  <si>
    <t xml:space="preserve">      Turizm xidmətləri</t>
  </si>
  <si>
    <t xml:space="preserve">      Rabitə xidmətləri</t>
  </si>
  <si>
    <t xml:space="preserve">      Tikinti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</si>
  <si>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</si>
  <si>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</si>
  <si>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</si>
  <si>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</si>
  <si>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</si>
  <si>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</si>
  <si>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</si>
  <si>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</si>
  <si>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</si>
  <si>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</si>
  <si>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</si>
  <si>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  Aktivlər</t>
  </si>
  <si>
    <t xml:space="preserve">      Öhdəliklər</t>
  </si>
  <si>
    <t xml:space="preserve">             Digərləri</t>
  </si>
  <si>
    <t xml:space="preserve">           - Neft-qaz sektoru</t>
  </si>
  <si>
    <t xml:space="preserve">           - Digər sektorlar</t>
  </si>
  <si>
    <t xml:space="preserve">           Dövlət sektoru</t>
  </si>
  <si>
    <t xml:space="preserve">           Digərləri</t>
  </si>
  <si>
    <t xml:space="preserve">                Beynəlxalq təşkilatlara üzvlük haqqı</t>
  </si>
  <si>
    <t xml:space="preserve">                Humanitar, texniki və digər yardımlar</t>
  </si>
  <si>
    <t xml:space="preserve">                Fiziki şəxslərin pul baratları</t>
  </si>
  <si>
    <t xml:space="preserve">                Digər transfertlər</t>
  </si>
  <si>
    <t xml:space="preserve">              Digərləri</t>
  </si>
  <si>
    <t>Baş direktor</t>
  </si>
  <si>
    <t xml:space="preserve"> Samir Nəsirov</t>
  </si>
  <si>
    <t>Vüqar Əhmədov</t>
  </si>
  <si>
    <t xml:space="preserve">                      2020-Cİ  İLİN  6 AYIN YEKUNLARI ÜZRƏ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</si>
</sst>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9"/>
  <sheetViews>
    <sheetView tabSelected="1" zoomScaleNormal="100" workbookViewId="0">
      <pane ySplit="2" topLeftCell="A3" activePane="bottomLeft" state="frozen"/>
      <selection pane="bottomLeft" activeCell="C1" sqref="C1"/>
    </sheetView>
  </sheetViews>
  <sheetFormatPr defaultRowHeight="15" x14ac:dyDescent="0.3"/>
  <cols>
    <col min="1" max="1" width="58.5546875" style="4" customWidth="1"/>
    <col min="2" max="3" width="19.33203125" style="4" customWidth="1"/>
    <col min="4" max="4" width="15.6640625" style="4" customWidth="1"/>
    <col min="5" max="6" width="3.6640625" style="9" customWidth="1"/>
    <col min="7" max="23" width="11.6640625" style="9" customWidth="1"/>
    <col min="24" max="28" width="8.6640625" style="9" customWidth="1"/>
    <col min="29" max="244" width="9.33203125" style="4"/>
    <col min="245" max="245" width="57.33203125" style="4" customWidth="1"/>
    <col min="246" max="247" width="19.33203125" style="4" customWidth="1"/>
    <col min="248" max="248" width="15.6640625" style="4" customWidth="1"/>
    <col min="249" max="250" width="3.6640625" style="4" customWidth="1"/>
    <col min="251" max="279" width="11.6640625" style="4" customWidth="1"/>
    <col min="280" max="284" width="8.6640625" style="4" customWidth="1"/>
    <col min="285" max="500" width="9.33203125" style="4"/>
    <col min="501" max="501" width="57.33203125" style="4" customWidth="1"/>
    <col min="502" max="503" width="19.33203125" style="4" customWidth="1"/>
    <col min="504" max="504" width="15.6640625" style="4" customWidth="1"/>
    <col min="505" max="506" width="3.6640625" style="4" customWidth="1"/>
    <col min="507" max="535" width="11.6640625" style="4" customWidth="1"/>
    <col min="536" max="540" width="8.6640625" style="4" customWidth="1"/>
    <col min="541" max="756" width="9.33203125" style="4"/>
    <col min="757" max="757" width="57.33203125" style="4" customWidth="1"/>
    <col min="758" max="759" width="19.33203125" style="4" customWidth="1"/>
    <col min="760" max="760" width="15.6640625" style="4" customWidth="1"/>
    <col min="761" max="762" width="3.6640625" style="4" customWidth="1"/>
    <col min="763" max="791" width="11.6640625" style="4" customWidth="1"/>
    <col min="792" max="796" width="8.6640625" style="4" customWidth="1"/>
    <col min="797" max="1012" width="9.33203125" style="4"/>
    <col min="1013" max="1013" width="57.33203125" style="4" customWidth="1"/>
    <col min="1014" max="1015" width="19.33203125" style="4" customWidth="1"/>
    <col min="1016" max="1016" width="15.6640625" style="4" customWidth="1"/>
    <col min="1017" max="1018" width="3.6640625" style="4" customWidth="1"/>
    <col min="1019" max="1047" width="11.6640625" style="4" customWidth="1"/>
    <col min="1048" max="1052" width="8.6640625" style="4" customWidth="1"/>
    <col min="1053" max="1268" width="9.33203125" style="4"/>
    <col min="1269" max="1269" width="57.33203125" style="4" customWidth="1"/>
    <col min="1270" max="1271" width="19.33203125" style="4" customWidth="1"/>
    <col min="1272" max="1272" width="15.6640625" style="4" customWidth="1"/>
    <col min="1273" max="1274" width="3.6640625" style="4" customWidth="1"/>
    <col min="1275" max="1303" width="11.6640625" style="4" customWidth="1"/>
    <col min="1304" max="1308" width="8.6640625" style="4" customWidth="1"/>
    <col min="1309" max="1524" width="9.33203125" style="4"/>
    <col min="1525" max="1525" width="57.33203125" style="4" customWidth="1"/>
    <col min="1526" max="1527" width="19.33203125" style="4" customWidth="1"/>
    <col min="1528" max="1528" width="15.6640625" style="4" customWidth="1"/>
    <col min="1529" max="1530" width="3.6640625" style="4" customWidth="1"/>
    <col min="1531" max="1559" width="11.6640625" style="4" customWidth="1"/>
    <col min="1560" max="1564" width="8.6640625" style="4" customWidth="1"/>
    <col min="1565" max="1780" width="9.33203125" style="4"/>
    <col min="1781" max="1781" width="57.33203125" style="4" customWidth="1"/>
    <col min="1782" max="1783" width="19.33203125" style="4" customWidth="1"/>
    <col min="1784" max="1784" width="15.6640625" style="4" customWidth="1"/>
    <col min="1785" max="1786" width="3.6640625" style="4" customWidth="1"/>
    <col min="1787" max="1815" width="11.6640625" style="4" customWidth="1"/>
    <col min="1816" max="1820" width="8.6640625" style="4" customWidth="1"/>
    <col min="1821" max="2036" width="9.33203125" style="4"/>
    <col min="2037" max="2037" width="57.33203125" style="4" customWidth="1"/>
    <col min="2038" max="2039" width="19.33203125" style="4" customWidth="1"/>
    <col min="2040" max="2040" width="15.6640625" style="4" customWidth="1"/>
    <col min="2041" max="2042" width="3.6640625" style="4" customWidth="1"/>
    <col min="2043" max="2071" width="11.6640625" style="4" customWidth="1"/>
    <col min="2072" max="2076" width="8.6640625" style="4" customWidth="1"/>
    <col min="2077" max="2292" width="9.33203125" style="4"/>
    <col min="2293" max="2293" width="57.33203125" style="4" customWidth="1"/>
    <col min="2294" max="2295" width="19.33203125" style="4" customWidth="1"/>
    <col min="2296" max="2296" width="15.6640625" style="4" customWidth="1"/>
    <col min="2297" max="2298" width="3.6640625" style="4" customWidth="1"/>
    <col min="2299" max="2327" width="11.6640625" style="4" customWidth="1"/>
    <col min="2328" max="2332" width="8.6640625" style="4" customWidth="1"/>
    <col min="2333" max="2548" width="9.33203125" style="4"/>
    <col min="2549" max="2549" width="57.33203125" style="4" customWidth="1"/>
    <col min="2550" max="2551" width="19.33203125" style="4" customWidth="1"/>
    <col min="2552" max="2552" width="15.6640625" style="4" customWidth="1"/>
    <col min="2553" max="2554" width="3.6640625" style="4" customWidth="1"/>
    <col min="2555" max="2583" width="11.6640625" style="4" customWidth="1"/>
    <col min="2584" max="2588" width="8.6640625" style="4" customWidth="1"/>
    <col min="2589" max="2804" width="9.33203125" style="4"/>
    <col min="2805" max="2805" width="57.33203125" style="4" customWidth="1"/>
    <col min="2806" max="2807" width="19.33203125" style="4" customWidth="1"/>
    <col min="2808" max="2808" width="15.6640625" style="4" customWidth="1"/>
    <col min="2809" max="2810" width="3.6640625" style="4" customWidth="1"/>
    <col min="2811" max="2839" width="11.6640625" style="4" customWidth="1"/>
    <col min="2840" max="2844" width="8.6640625" style="4" customWidth="1"/>
    <col min="2845" max="3060" width="9.33203125" style="4"/>
    <col min="3061" max="3061" width="57.33203125" style="4" customWidth="1"/>
    <col min="3062" max="3063" width="19.33203125" style="4" customWidth="1"/>
    <col min="3064" max="3064" width="15.6640625" style="4" customWidth="1"/>
    <col min="3065" max="3066" width="3.6640625" style="4" customWidth="1"/>
    <col min="3067" max="3095" width="11.6640625" style="4" customWidth="1"/>
    <col min="3096" max="3100" width="8.6640625" style="4" customWidth="1"/>
    <col min="3101" max="3316" width="9.33203125" style="4"/>
    <col min="3317" max="3317" width="57.33203125" style="4" customWidth="1"/>
    <col min="3318" max="3319" width="19.33203125" style="4" customWidth="1"/>
    <col min="3320" max="3320" width="15.6640625" style="4" customWidth="1"/>
    <col min="3321" max="3322" width="3.6640625" style="4" customWidth="1"/>
    <col min="3323" max="3351" width="11.6640625" style="4" customWidth="1"/>
    <col min="3352" max="3356" width="8.6640625" style="4" customWidth="1"/>
    <col min="3357" max="3572" width="9.33203125" style="4"/>
    <col min="3573" max="3573" width="57.33203125" style="4" customWidth="1"/>
    <col min="3574" max="3575" width="19.33203125" style="4" customWidth="1"/>
    <col min="3576" max="3576" width="15.6640625" style="4" customWidth="1"/>
    <col min="3577" max="3578" width="3.6640625" style="4" customWidth="1"/>
    <col min="3579" max="3607" width="11.6640625" style="4" customWidth="1"/>
    <col min="3608" max="3612" width="8.6640625" style="4" customWidth="1"/>
    <col min="3613" max="3828" width="9.33203125" style="4"/>
    <col min="3829" max="3829" width="57.33203125" style="4" customWidth="1"/>
    <col min="3830" max="3831" width="19.33203125" style="4" customWidth="1"/>
    <col min="3832" max="3832" width="15.6640625" style="4" customWidth="1"/>
    <col min="3833" max="3834" width="3.6640625" style="4" customWidth="1"/>
    <col min="3835" max="3863" width="11.6640625" style="4" customWidth="1"/>
    <col min="3864" max="3868" width="8.6640625" style="4" customWidth="1"/>
    <col min="3869" max="4084" width="9.33203125" style="4"/>
    <col min="4085" max="4085" width="57.33203125" style="4" customWidth="1"/>
    <col min="4086" max="4087" width="19.33203125" style="4" customWidth="1"/>
    <col min="4088" max="4088" width="15.6640625" style="4" customWidth="1"/>
    <col min="4089" max="4090" width="3.6640625" style="4" customWidth="1"/>
    <col min="4091" max="4119" width="11.6640625" style="4" customWidth="1"/>
    <col min="4120" max="4124" width="8.6640625" style="4" customWidth="1"/>
    <col min="4125" max="4340" width="9.33203125" style="4"/>
    <col min="4341" max="4341" width="57.33203125" style="4" customWidth="1"/>
    <col min="4342" max="4343" width="19.33203125" style="4" customWidth="1"/>
    <col min="4344" max="4344" width="15.6640625" style="4" customWidth="1"/>
    <col min="4345" max="4346" width="3.6640625" style="4" customWidth="1"/>
    <col min="4347" max="4375" width="11.6640625" style="4" customWidth="1"/>
    <col min="4376" max="4380" width="8.6640625" style="4" customWidth="1"/>
    <col min="4381" max="4596" width="9.33203125" style="4"/>
    <col min="4597" max="4597" width="57.33203125" style="4" customWidth="1"/>
    <col min="4598" max="4599" width="19.33203125" style="4" customWidth="1"/>
    <col min="4600" max="4600" width="15.6640625" style="4" customWidth="1"/>
    <col min="4601" max="4602" width="3.6640625" style="4" customWidth="1"/>
    <col min="4603" max="4631" width="11.6640625" style="4" customWidth="1"/>
    <col min="4632" max="4636" width="8.6640625" style="4" customWidth="1"/>
    <col min="4637" max="4852" width="9.33203125" style="4"/>
    <col min="4853" max="4853" width="57.33203125" style="4" customWidth="1"/>
    <col min="4854" max="4855" width="19.33203125" style="4" customWidth="1"/>
    <col min="4856" max="4856" width="15.6640625" style="4" customWidth="1"/>
    <col min="4857" max="4858" width="3.6640625" style="4" customWidth="1"/>
    <col min="4859" max="4887" width="11.6640625" style="4" customWidth="1"/>
    <col min="4888" max="4892" width="8.6640625" style="4" customWidth="1"/>
    <col min="4893" max="5108" width="9.33203125" style="4"/>
    <col min="5109" max="5109" width="57.33203125" style="4" customWidth="1"/>
    <col min="5110" max="5111" width="19.33203125" style="4" customWidth="1"/>
    <col min="5112" max="5112" width="15.6640625" style="4" customWidth="1"/>
    <col min="5113" max="5114" width="3.6640625" style="4" customWidth="1"/>
    <col min="5115" max="5143" width="11.6640625" style="4" customWidth="1"/>
    <col min="5144" max="5148" width="8.6640625" style="4" customWidth="1"/>
    <col min="5149" max="5364" width="9.33203125" style="4"/>
    <col min="5365" max="5365" width="57.33203125" style="4" customWidth="1"/>
    <col min="5366" max="5367" width="19.33203125" style="4" customWidth="1"/>
    <col min="5368" max="5368" width="15.6640625" style="4" customWidth="1"/>
    <col min="5369" max="5370" width="3.6640625" style="4" customWidth="1"/>
    <col min="5371" max="5399" width="11.6640625" style="4" customWidth="1"/>
    <col min="5400" max="5404" width="8.6640625" style="4" customWidth="1"/>
    <col min="5405" max="5620" width="9.33203125" style="4"/>
    <col min="5621" max="5621" width="57.33203125" style="4" customWidth="1"/>
    <col min="5622" max="5623" width="19.33203125" style="4" customWidth="1"/>
    <col min="5624" max="5624" width="15.6640625" style="4" customWidth="1"/>
    <col min="5625" max="5626" width="3.6640625" style="4" customWidth="1"/>
    <col min="5627" max="5655" width="11.6640625" style="4" customWidth="1"/>
    <col min="5656" max="5660" width="8.6640625" style="4" customWidth="1"/>
    <col min="5661" max="5876" width="9.33203125" style="4"/>
    <col min="5877" max="5877" width="57.33203125" style="4" customWidth="1"/>
    <col min="5878" max="5879" width="19.33203125" style="4" customWidth="1"/>
    <col min="5880" max="5880" width="15.6640625" style="4" customWidth="1"/>
    <col min="5881" max="5882" width="3.6640625" style="4" customWidth="1"/>
    <col min="5883" max="5911" width="11.6640625" style="4" customWidth="1"/>
    <col min="5912" max="5916" width="8.6640625" style="4" customWidth="1"/>
    <col min="5917" max="6132" width="9.33203125" style="4"/>
    <col min="6133" max="6133" width="57.33203125" style="4" customWidth="1"/>
    <col min="6134" max="6135" width="19.33203125" style="4" customWidth="1"/>
    <col min="6136" max="6136" width="15.6640625" style="4" customWidth="1"/>
    <col min="6137" max="6138" width="3.6640625" style="4" customWidth="1"/>
    <col min="6139" max="6167" width="11.6640625" style="4" customWidth="1"/>
    <col min="6168" max="6172" width="8.6640625" style="4" customWidth="1"/>
    <col min="6173" max="6388" width="9.33203125" style="4"/>
    <col min="6389" max="6389" width="57.33203125" style="4" customWidth="1"/>
    <col min="6390" max="6391" width="19.33203125" style="4" customWidth="1"/>
    <col min="6392" max="6392" width="15.6640625" style="4" customWidth="1"/>
    <col min="6393" max="6394" width="3.6640625" style="4" customWidth="1"/>
    <col min="6395" max="6423" width="11.6640625" style="4" customWidth="1"/>
    <col min="6424" max="6428" width="8.6640625" style="4" customWidth="1"/>
    <col min="6429" max="6644" width="9.33203125" style="4"/>
    <col min="6645" max="6645" width="57.33203125" style="4" customWidth="1"/>
    <col min="6646" max="6647" width="19.33203125" style="4" customWidth="1"/>
    <col min="6648" max="6648" width="15.6640625" style="4" customWidth="1"/>
    <col min="6649" max="6650" width="3.6640625" style="4" customWidth="1"/>
    <col min="6651" max="6679" width="11.6640625" style="4" customWidth="1"/>
    <col min="6680" max="6684" width="8.6640625" style="4" customWidth="1"/>
    <col min="6685" max="6900" width="9.33203125" style="4"/>
    <col min="6901" max="6901" width="57.33203125" style="4" customWidth="1"/>
    <col min="6902" max="6903" width="19.33203125" style="4" customWidth="1"/>
    <col min="6904" max="6904" width="15.6640625" style="4" customWidth="1"/>
    <col min="6905" max="6906" width="3.6640625" style="4" customWidth="1"/>
    <col min="6907" max="6935" width="11.6640625" style="4" customWidth="1"/>
    <col min="6936" max="6940" width="8.6640625" style="4" customWidth="1"/>
    <col min="6941" max="7156" width="9.33203125" style="4"/>
    <col min="7157" max="7157" width="57.33203125" style="4" customWidth="1"/>
    <col min="7158" max="7159" width="19.33203125" style="4" customWidth="1"/>
    <col min="7160" max="7160" width="15.6640625" style="4" customWidth="1"/>
    <col min="7161" max="7162" width="3.6640625" style="4" customWidth="1"/>
    <col min="7163" max="7191" width="11.6640625" style="4" customWidth="1"/>
    <col min="7192" max="7196" width="8.6640625" style="4" customWidth="1"/>
    <col min="7197" max="7412" width="9.33203125" style="4"/>
    <col min="7413" max="7413" width="57.33203125" style="4" customWidth="1"/>
    <col min="7414" max="7415" width="19.33203125" style="4" customWidth="1"/>
    <col min="7416" max="7416" width="15.6640625" style="4" customWidth="1"/>
    <col min="7417" max="7418" width="3.6640625" style="4" customWidth="1"/>
    <col min="7419" max="7447" width="11.6640625" style="4" customWidth="1"/>
    <col min="7448" max="7452" width="8.6640625" style="4" customWidth="1"/>
    <col min="7453" max="7668" width="9.33203125" style="4"/>
    <col min="7669" max="7669" width="57.33203125" style="4" customWidth="1"/>
    <col min="7670" max="7671" width="19.33203125" style="4" customWidth="1"/>
    <col min="7672" max="7672" width="15.6640625" style="4" customWidth="1"/>
    <col min="7673" max="7674" width="3.6640625" style="4" customWidth="1"/>
    <col min="7675" max="7703" width="11.6640625" style="4" customWidth="1"/>
    <col min="7704" max="7708" width="8.6640625" style="4" customWidth="1"/>
    <col min="7709" max="7924" width="9.33203125" style="4"/>
    <col min="7925" max="7925" width="57.33203125" style="4" customWidth="1"/>
    <col min="7926" max="7927" width="19.33203125" style="4" customWidth="1"/>
    <col min="7928" max="7928" width="15.6640625" style="4" customWidth="1"/>
    <col min="7929" max="7930" width="3.6640625" style="4" customWidth="1"/>
    <col min="7931" max="7959" width="11.6640625" style="4" customWidth="1"/>
    <col min="7960" max="7964" width="8.6640625" style="4" customWidth="1"/>
    <col min="7965" max="8180" width="9.33203125" style="4"/>
    <col min="8181" max="8181" width="57.33203125" style="4" customWidth="1"/>
    <col min="8182" max="8183" width="19.33203125" style="4" customWidth="1"/>
    <col min="8184" max="8184" width="15.6640625" style="4" customWidth="1"/>
    <col min="8185" max="8186" width="3.6640625" style="4" customWidth="1"/>
    <col min="8187" max="8215" width="11.6640625" style="4" customWidth="1"/>
    <col min="8216" max="8220" width="8.6640625" style="4" customWidth="1"/>
    <col min="8221" max="8436" width="9.33203125" style="4"/>
    <col min="8437" max="8437" width="57.33203125" style="4" customWidth="1"/>
    <col min="8438" max="8439" width="19.33203125" style="4" customWidth="1"/>
    <col min="8440" max="8440" width="15.6640625" style="4" customWidth="1"/>
    <col min="8441" max="8442" width="3.6640625" style="4" customWidth="1"/>
    <col min="8443" max="8471" width="11.6640625" style="4" customWidth="1"/>
    <col min="8472" max="8476" width="8.6640625" style="4" customWidth="1"/>
    <col min="8477" max="8692" width="9.33203125" style="4"/>
    <col min="8693" max="8693" width="57.33203125" style="4" customWidth="1"/>
    <col min="8694" max="8695" width="19.33203125" style="4" customWidth="1"/>
    <col min="8696" max="8696" width="15.6640625" style="4" customWidth="1"/>
    <col min="8697" max="8698" width="3.6640625" style="4" customWidth="1"/>
    <col min="8699" max="8727" width="11.6640625" style="4" customWidth="1"/>
    <col min="8728" max="8732" width="8.6640625" style="4" customWidth="1"/>
    <col min="8733" max="8948" width="9.33203125" style="4"/>
    <col min="8949" max="8949" width="57.33203125" style="4" customWidth="1"/>
    <col min="8950" max="8951" width="19.33203125" style="4" customWidth="1"/>
    <col min="8952" max="8952" width="15.6640625" style="4" customWidth="1"/>
    <col min="8953" max="8954" width="3.6640625" style="4" customWidth="1"/>
    <col min="8955" max="8983" width="11.6640625" style="4" customWidth="1"/>
    <col min="8984" max="8988" width="8.6640625" style="4" customWidth="1"/>
    <col min="8989" max="9204" width="9.33203125" style="4"/>
    <col min="9205" max="9205" width="57.33203125" style="4" customWidth="1"/>
    <col min="9206" max="9207" width="19.33203125" style="4" customWidth="1"/>
    <col min="9208" max="9208" width="15.6640625" style="4" customWidth="1"/>
    <col min="9209" max="9210" width="3.6640625" style="4" customWidth="1"/>
    <col min="9211" max="9239" width="11.6640625" style="4" customWidth="1"/>
    <col min="9240" max="9244" width="8.6640625" style="4" customWidth="1"/>
    <col min="9245" max="9460" width="9.33203125" style="4"/>
    <col min="9461" max="9461" width="57.33203125" style="4" customWidth="1"/>
    <col min="9462" max="9463" width="19.33203125" style="4" customWidth="1"/>
    <col min="9464" max="9464" width="15.6640625" style="4" customWidth="1"/>
    <col min="9465" max="9466" width="3.6640625" style="4" customWidth="1"/>
    <col min="9467" max="9495" width="11.6640625" style="4" customWidth="1"/>
    <col min="9496" max="9500" width="8.6640625" style="4" customWidth="1"/>
    <col min="9501" max="9716" width="9.33203125" style="4"/>
    <col min="9717" max="9717" width="57.33203125" style="4" customWidth="1"/>
    <col min="9718" max="9719" width="19.33203125" style="4" customWidth="1"/>
    <col min="9720" max="9720" width="15.6640625" style="4" customWidth="1"/>
    <col min="9721" max="9722" width="3.6640625" style="4" customWidth="1"/>
    <col min="9723" max="9751" width="11.6640625" style="4" customWidth="1"/>
    <col min="9752" max="9756" width="8.6640625" style="4" customWidth="1"/>
    <col min="9757" max="9972" width="9.33203125" style="4"/>
    <col min="9973" max="9973" width="57.33203125" style="4" customWidth="1"/>
    <col min="9974" max="9975" width="19.33203125" style="4" customWidth="1"/>
    <col min="9976" max="9976" width="15.6640625" style="4" customWidth="1"/>
    <col min="9977" max="9978" width="3.6640625" style="4" customWidth="1"/>
    <col min="9979" max="10007" width="11.6640625" style="4" customWidth="1"/>
    <col min="10008" max="10012" width="8.6640625" style="4" customWidth="1"/>
    <col min="10013" max="10228" width="9.33203125" style="4"/>
    <col min="10229" max="10229" width="57.33203125" style="4" customWidth="1"/>
    <col min="10230" max="10231" width="19.33203125" style="4" customWidth="1"/>
    <col min="10232" max="10232" width="15.6640625" style="4" customWidth="1"/>
    <col min="10233" max="10234" width="3.6640625" style="4" customWidth="1"/>
    <col min="10235" max="10263" width="11.6640625" style="4" customWidth="1"/>
    <col min="10264" max="10268" width="8.6640625" style="4" customWidth="1"/>
    <col min="10269" max="10484" width="9.33203125" style="4"/>
    <col min="10485" max="10485" width="57.33203125" style="4" customWidth="1"/>
    <col min="10486" max="10487" width="19.33203125" style="4" customWidth="1"/>
    <col min="10488" max="10488" width="15.6640625" style="4" customWidth="1"/>
    <col min="10489" max="10490" width="3.6640625" style="4" customWidth="1"/>
    <col min="10491" max="10519" width="11.6640625" style="4" customWidth="1"/>
    <col min="10520" max="10524" width="8.6640625" style="4" customWidth="1"/>
    <col min="10525" max="10740" width="9.33203125" style="4"/>
    <col min="10741" max="10741" width="57.33203125" style="4" customWidth="1"/>
    <col min="10742" max="10743" width="19.33203125" style="4" customWidth="1"/>
    <col min="10744" max="10744" width="15.6640625" style="4" customWidth="1"/>
    <col min="10745" max="10746" width="3.6640625" style="4" customWidth="1"/>
    <col min="10747" max="10775" width="11.6640625" style="4" customWidth="1"/>
    <col min="10776" max="10780" width="8.6640625" style="4" customWidth="1"/>
    <col min="10781" max="10996" width="9.33203125" style="4"/>
    <col min="10997" max="10997" width="57.33203125" style="4" customWidth="1"/>
    <col min="10998" max="10999" width="19.33203125" style="4" customWidth="1"/>
    <col min="11000" max="11000" width="15.6640625" style="4" customWidth="1"/>
    <col min="11001" max="11002" width="3.6640625" style="4" customWidth="1"/>
    <col min="11003" max="11031" width="11.6640625" style="4" customWidth="1"/>
    <col min="11032" max="11036" width="8.6640625" style="4" customWidth="1"/>
    <col min="11037" max="11252" width="9.33203125" style="4"/>
    <col min="11253" max="11253" width="57.33203125" style="4" customWidth="1"/>
    <col min="11254" max="11255" width="19.33203125" style="4" customWidth="1"/>
    <col min="11256" max="11256" width="15.6640625" style="4" customWidth="1"/>
    <col min="11257" max="11258" width="3.6640625" style="4" customWidth="1"/>
    <col min="11259" max="11287" width="11.6640625" style="4" customWidth="1"/>
    <col min="11288" max="11292" width="8.6640625" style="4" customWidth="1"/>
    <col min="11293" max="11508" width="9.33203125" style="4"/>
    <col min="11509" max="11509" width="57.33203125" style="4" customWidth="1"/>
    <col min="11510" max="11511" width="19.33203125" style="4" customWidth="1"/>
    <col min="11512" max="11512" width="15.6640625" style="4" customWidth="1"/>
    <col min="11513" max="11514" width="3.6640625" style="4" customWidth="1"/>
    <col min="11515" max="11543" width="11.6640625" style="4" customWidth="1"/>
    <col min="11544" max="11548" width="8.6640625" style="4" customWidth="1"/>
    <col min="11549" max="11764" width="9.33203125" style="4"/>
    <col min="11765" max="11765" width="57.33203125" style="4" customWidth="1"/>
    <col min="11766" max="11767" width="19.33203125" style="4" customWidth="1"/>
    <col min="11768" max="11768" width="15.6640625" style="4" customWidth="1"/>
    <col min="11769" max="11770" width="3.6640625" style="4" customWidth="1"/>
    <col min="11771" max="11799" width="11.6640625" style="4" customWidth="1"/>
    <col min="11800" max="11804" width="8.6640625" style="4" customWidth="1"/>
    <col min="11805" max="12020" width="9.33203125" style="4"/>
    <col min="12021" max="12021" width="57.33203125" style="4" customWidth="1"/>
    <col min="12022" max="12023" width="19.33203125" style="4" customWidth="1"/>
    <col min="12024" max="12024" width="15.6640625" style="4" customWidth="1"/>
    <col min="12025" max="12026" width="3.6640625" style="4" customWidth="1"/>
    <col min="12027" max="12055" width="11.6640625" style="4" customWidth="1"/>
    <col min="12056" max="12060" width="8.6640625" style="4" customWidth="1"/>
    <col min="12061" max="12276" width="9.33203125" style="4"/>
    <col min="12277" max="12277" width="57.33203125" style="4" customWidth="1"/>
    <col min="12278" max="12279" width="19.33203125" style="4" customWidth="1"/>
    <col min="12280" max="12280" width="15.6640625" style="4" customWidth="1"/>
    <col min="12281" max="12282" width="3.6640625" style="4" customWidth="1"/>
    <col min="12283" max="12311" width="11.6640625" style="4" customWidth="1"/>
    <col min="12312" max="12316" width="8.6640625" style="4" customWidth="1"/>
    <col min="12317" max="12532" width="9.33203125" style="4"/>
    <col min="12533" max="12533" width="57.33203125" style="4" customWidth="1"/>
    <col min="12534" max="12535" width="19.33203125" style="4" customWidth="1"/>
    <col min="12536" max="12536" width="15.6640625" style="4" customWidth="1"/>
    <col min="12537" max="12538" width="3.6640625" style="4" customWidth="1"/>
    <col min="12539" max="12567" width="11.6640625" style="4" customWidth="1"/>
    <col min="12568" max="12572" width="8.6640625" style="4" customWidth="1"/>
    <col min="12573" max="12788" width="9.33203125" style="4"/>
    <col min="12789" max="12789" width="57.33203125" style="4" customWidth="1"/>
    <col min="12790" max="12791" width="19.33203125" style="4" customWidth="1"/>
    <col min="12792" max="12792" width="15.6640625" style="4" customWidth="1"/>
    <col min="12793" max="12794" width="3.6640625" style="4" customWidth="1"/>
    <col min="12795" max="12823" width="11.6640625" style="4" customWidth="1"/>
    <col min="12824" max="12828" width="8.6640625" style="4" customWidth="1"/>
    <col min="12829" max="13044" width="9.33203125" style="4"/>
    <col min="13045" max="13045" width="57.33203125" style="4" customWidth="1"/>
    <col min="13046" max="13047" width="19.33203125" style="4" customWidth="1"/>
    <col min="13048" max="13048" width="15.6640625" style="4" customWidth="1"/>
    <col min="13049" max="13050" width="3.6640625" style="4" customWidth="1"/>
    <col min="13051" max="13079" width="11.6640625" style="4" customWidth="1"/>
    <col min="13080" max="13084" width="8.6640625" style="4" customWidth="1"/>
    <col min="13085" max="13300" width="9.33203125" style="4"/>
    <col min="13301" max="13301" width="57.33203125" style="4" customWidth="1"/>
    <col min="13302" max="13303" width="19.33203125" style="4" customWidth="1"/>
    <col min="13304" max="13304" width="15.6640625" style="4" customWidth="1"/>
    <col min="13305" max="13306" width="3.6640625" style="4" customWidth="1"/>
    <col min="13307" max="13335" width="11.6640625" style="4" customWidth="1"/>
    <col min="13336" max="13340" width="8.6640625" style="4" customWidth="1"/>
    <col min="13341" max="13556" width="9.33203125" style="4"/>
    <col min="13557" max="13557" width="57.33203125" style="4" customWidth="1"/>
    <col min="13558" max="13559" width="19.33203125" style="4" customWidth="1"/>
    <col min="13560" max="13560" width="15.6640625" style="4" customWidth="1"/>
    <col min="13561" max="13562" width="3.6640625" style="4" customWidth="1"/>
    <col min="13563" max="13591" width="11.6640625" style="4" customWidth="1"/>
    <col min="13592" max="13596" width="8.6640625" style="4" customWidth="1"/>
    <col min="13597" max="13812" width="9.33203125" style="4"/>
    <col min="13813" max="13813" width="57.33203125" style="4" customWidth="1"/>
    <col min="13814" max="13815" width="19.33203125" style="4" customWidth="1"/>
    <col min="13816" max="13816" width="15.6640625" style="4" customWidth="1"/>
    <col min="13817" max="13818" width="3.6640625" style="4" customWidth="1"/>
    <col min="13819" max="13847" width="11.6640625" style="4" customWidth="1"/>
    <col min="13848" max="13852" width="8.6640625" style="4" customWidth="1"/>
    <col min="13853" max="14068" width="9.33203125" style="4"/>
    <col min="14069" max="14069" width="57.33203125" style="4" customWidth="1"/>
    <col min="14070" max="14071" width="19.33203125" style="4" customWidth="1"/>
    <col min="14072" max="14072" width="15.6640625" style="4" customWidth="1"/>
    <col min="14073" max="14074" width="3.6640625" style="4" customWidth="1"/>
    <col min="14075" max="14103" width="11.6640625" style="4" customWidth="1"/>
    <col min="14104" max="14108" width="8.6640625" style="4" customWidth="1"/>
    <col min="14109" max="14324" width="9.33203125" style="4"/>
    <col min="14325" max="14325" width="57.33203125" style="4" customWidth="1"/>
    <col min="14326" max="14327" width="19.33203125" style="4" customWidth="1"/>
    <col min="14328" max="14328" width="15.6640625" style="4" customWidth="1"/>
    <col min="14329" max="14330" width="3.6640625" style="4" customWidth="1"/>
    <col min="14331" max="14359" width="11.6640625" style="4" customWidth="1"/>
    <col min="14360" max="14364" width="8.6640625" style="4" customWidth="1"/>
    <col min="14365" max="14580" width="9.33203125" style="4"/>
    <col min="14581" max="14581" width="57.33203125" style="4" customWidth="1"/>
    <col min="14582" max="14583" width="19.33203125" style="4" customWidth="1"/>
    <col min="14584" max="14584" width="15.6640625" style="4" customWidth="1"/>
    <col min="14585" max="14586" width="3.6640625" style="4" customWidth="1"/>
    <col min="14587" max="14615" width="11.6640625" style="4" customWidth="1"/>
    <col min="14616" max="14620" width="8.6640625" style="4" customWidth="1"/>
    <col min="14621" max="14836" width="9.33203125" style="4"/>
    <col min="14837" max="14837" width="57.33203125" style="4" customWidth="1"/>
    <col min="14838" max="14839" width="19.33203125" style="4" customWidth="1"/>
    <col min="14840" max="14840" width="15.6640625" style="4" customWidth="1"/>
    <col min="14841" max="14842" width="3.6640625" style="4" customWidth="1"/>
    <col min="14843" max="14871" width="11.6640625" style="4" customWidth="1"/>
    <col min="14872" max="14876" width="8.6640625" style="4" customWidth="1"/>
    <col min="14877" max="15092" width="9.33203125" style="4"/>
    <col min="15093" max="15093" width="57.33203125" style="4" customWidth="1"/>
    <col min="15094" max="15095" width="19.33203125" style="4" customWidth="1"/>
    <col min="15096" max="15096" width="15.6640625" style="4" customWidth="1"/>
    <col min="15097" max="15098" width="3.6640625" style="4" customWidth="1"/>
    <col min="15099" max="15127" width="11.6640625" style="4" customWidth="1"/>
    <col min="15128" max="15132" width="8.6640625" style="4" customWidth="1"/>
    <col min="15133" max="15348" width="9.33203125" style="4"/>
    <col min="15349" max="15349" width="57.33203125" style="4" customWidth="1"/>
    <col min="15350" max="15351" width="19.33203125" style="4" customWidth="1"/>
    <col min="15352" max="15352" width="15.6640625" style="4" customWidth="1"/>
    <col min="15353" max="15354" width="3.6640625" style="4" customWidth="1"/>
    <col min="15355" max="15383" width="11.6640625" style="4" customWidth="1"/>
    <col min="15384" max="15388" width="8.6640625" style="4" customWidth="1"/>
    <col min="15389" max="15604" width="9.33203125" style="4"/>
    <col min="15605" max="15605" width="57.33203125" style="4" customWidth="1"/>
    <col min="15606" max="15607" width="19.33203125" style="4" customWidth="1"/>
    <col min="15608" max="15608" width="15.6640625" style="4" customWidth="1"/>
    <col min="15609" max="15610" width="3.6640625" style="4" customWidth="1"/>
    <col min="15611" max="15639" width="11.6640625" style="4" customWidth="1"/>
    <col min="15640" max="15644" width="8.6640625" style="4" customWidth="1"/>
    <col min="15645" max="15860" width="9.33203125" style="4"/>
    <col min="15861" max="15861" width="57.33203125" style="4" customWidth="1"/>
    <col min="15862" max="15863" width="19.33203125" style="4" customWidth="1"/>
    <col min="15864" max="15864" width="15.6640625" style="4" customWidth="1"/>
    <col min="15865" max="15866" width="3.6640625" style="4" customWidth="1"/>
    <col min="15867" max="15895" width="11.6640625" style="4" customWidth="1"/>
    <col min="15896" max="15900" width="8.6640625" style="4" customWidth="1"/>
    <col min="15901" max="16116" width="9.33203125" style="4"/>
    <col min="16117" max="16117" width="57.33203125" style="4" customWidth="1"/>
    <col min="16118" max="16119" width="19.33203125" style="4" customWidth="1"/>
    <col min="16120" max="16120" width="15.6640625" style="4" customWidth="1"/>
    <col min="16121" max="16122" width="3.6640625" style="4" customWidth="1"/>
    <col min="16123" max="16151" width="11.6640625" style="4" customWidth="1"/>
    <col min="16152" max="16156" width="8.6640625" style="4" customWidth="1"/>
    <col min="16157" max="16384" width="9.33203125" style="4"/>
  </cols>
  <sheetData>
    <row r="1" spans="1:28" ht="22.2" customHeight="1" x14ac:dyDescent="0.3">
      <c r="A1" s="7" t="s">
        <v>0</v>
      </c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4"/>
      <c r="Z1" s="4"/>
      <c r="AA1" s="4"/>
      <c r="AB1" s="4"/>
    </row>
    <row r="2" spans="1:28" ht="16.8" customHeight="1" x14ac:dyDescent="0.3">
      <c r="A2" s="7" t="s">
        <v>1</v>
      </c>
      <c r="B2" s="8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</row>
    <row r="3" spans="1:28" ht="6" customHeight="1" x14ac:dyDescent="0.3">
      <c r="A3" s="7"/>
      <c r="B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" customHeight="1" x14ac:dyDescent="0.3">
      <c r="A4" s="7" t="s">
        <v>78</v>
      </c>
      <c r="C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8.600000000000001" customHeight="1" x14ac:dyDescent="0.3">
      <c r="A5" s="7" t="s">
        <v>2</v>
      </c>
      <c r="C5" s="9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9.2" customHeight="1" x14ac:dyDescent="0.3">
      <c r="A6" s="9"/>
      <c r="B6" s="9"/>
      <c r="C6" s="43" t="s">
        <v>3</v>
      </c>
      <c r="D6" s="4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0.75" customHeight="1" x14ac:dyDescent="0.3">
      <c r="A7" s="10"/>
      <c r="B7" s="11"/>
      <c r="C7" s="11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7.399999999999999" customHeight="1" x14ac:dyDescent="0.3">
      <c r="A8" s="41" t="s">
        <v>4</v>
      </c>
      <c r="B8" s="41" t="s">
        <v>5</v>
      </c>
      <c r="C8" s="41" t="s">
        <v>6</v>
      </c>
      <c r="D8" s="41" t="s">
        <v>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7.399999999999999" customHeight="1" x14ac:dyDescent="0.3">
      <c r="A9" s="13"/>
      <c r="B9" s="42" t="s">
        <v>8</v>
      </c>
      <c r="C9" s="42" t="s">
        <v>9</v>
      </c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7.399999999999999" customHeight="1" x14ac:dyDescent="0.3">
      <c r="A10" s="15">
        <v>1</v>
      </c>
      <c r="B10" s="15">
        <v>2</v>
      </c>
      <c r="C10" s="14">
        <v>3</v>
      </c>
      <c r="D10" s="15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" customHeight="1" x14ac:dyDescent="0.3">
      <c r="A11" s="9"/>
      <c r="B11" s="9"/>
      <c r="C11" s="16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" customHeight="1" x14ac:dyDescent="0.3">
      <c r="A12" s="17" t="s">
        <v>10</v>
      </c>
      <c r="B12" s="3">
        <f>B14+B16</f>
        <v>9524586</v>
      </c>
      <c r="C12" s="3">
        <f>C14+C16</f>
        <v>8926351</v>
      </c>
      <c r="D12" s="3">
        <f>B12-C12</f>
        <v>598235</v>
      </c>
      <c r="E12" s="4"/>
      <c r="F12" s="4"/>
      <c r="G12" s="4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45" customHeight="1" x14ac:dyDescent="0.3">
      <c r="A13" s="17"/>
      <c r="B13" s="3"/>
      <c r="C13" s="3"/>
      <c r="D13" s="3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4"/>
      <c r="Z13" s="4"/>
      <c r="AA13" s="4"/>
      <c r="AB13" s="4"/>
    </row>
    <row r="14" spans="1:28" ht="15.45" customHeight="1" x14ac:dyDescent="0.3">
      <c r="A14" s="4" t="s">
        <v>11</v>
      </c>
      <c r="B14" s="2">
        <f>B20+B38+B81</f>
        <v>6311311</v>
      </c>
      <c r="C14" s="2">
        <f>C20+C38+C81</f>
        <v>3050965</v>
      </c>
      <c r="D14" s="2">
        <f>B14-C14</f>
        <v>3260346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.45" customHeight="1" x14ac:dyDescent="0.3">
      <c r="A15" s="18"/>
      <c r="B15" s="2"/>
      <c r="C15" s="2"/>
      <c r="D15" s="2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4"/>
      <c r="Z15" s="4"/>
      <c r="AA15" s="4"/>
      <c r="AB15" s="4"/>
    </row>
    <row r="16" spans="1:28" ht="15.45" customHeight="1" x14ac:dyDescent="0.3">
      <c r="A16" s="19" t="s">
        <v>35</v>
      </c>
      <c r="B16" s="2">
        <f>B22+B40+B83+B103</f>
        <v>3213275</v>
      </c>
      <c r="C16" s="2">
        <f>C22+C40+C83+C103</f>
        <v>5875386</v>
      </c>
      <c r="D16" s="2">
        <f>B16-C16</f>
        <v>-2662111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.45" customHeight="1" x14ac:dyDescent="0.3">
      <c r="B17" s="3"/>
      <c r="C17" s="3"/>
      <c r="D17" s="3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4"/>
      <c r="Z17" s="4"/>
      <c r="AA17" s="4"/>
      <c r="AB17" s="4"/>
    </row>
    <row r="18" spans="1:28" ht="14.25" customHeight="1" x14ac:dyDescent="0.3">
      <c r="A18" s="19" t="s">
        <v>12</v>
      </c>
      <c r="B18" s="3">
        <f>B20+B22</f>
        <v>7076674</v>
      </c>
      <c r="C18" s="3">
        <f>C20+C22</f>
        <v>4789581</v>
      </c>
      <c r="D18" s="3">
        <f>B18-C18</f>
        <v>2287093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45" customHeight="1" x14ac:dyDescent="0.3">
      <c r="A19" s="18"/>
      <c r="B19" s="3"/>
      <c r="C19" s="3"/>
      <c r="D19" s="3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4"/>
      <c r="Z19" s="4"/>
      <c r="AA19" s="4"/>
      <c r="AB19" s="4"/>
    </row>
    <row r="20" spans="1:28" ht="15.45" customHeight="1" x14ac:dyDescent="0.3">
      <c r="A20" s="4" t="s">
        <v>13</v>
      </c>
      <c r="B20" s="2">
        <f>B26</f>
        <v>6189011</v>
      </c>
      <c r="C20" s="2">
        <f>C32</f>
        <v>818368</v>
      </c>
      <c r="D20" s="2">
        <f>B20-C20</f>
        <v>5370643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45" customHeight="1" x14ac:dyDescent="0.3">
      <c r="A21" s="18"/>
      <c r="B21" s="2"/>
      <c r="C21" s="2"/>
      <c r="D21" s="2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4"/>
      <c r="Z21" s="4"/>
      <c r="AA21" s="4"/>
      <c r="AB21" s="4"/>
    </row>
    <row r="22" spans="1:28" ht="15.45" customHeight="1" x14ac:dyDescent="0.3">
      <c r="A22" s="19" t="s">
        <v>36</v>
      </c>
      <c r="B22" s="2">
        <f>B28</f>
        <v>887663</v>
      </c>
      <c r="C22" s="2">
        <f>C34</f>
        <v>3971213</v>
      </c>
      <c r="D22" s="2">
        <f>B22-C22</f>
        <v>-3083550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.45" customHeight="1" x14ac:dyDescent="0.3">
      <c r="A23" s="18"/>
      <c r="B23" s="3"/>
      <c r="C23" s="3"/>
      <c r="D23" s="3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4"/>
      <c r="Z23" s="4"/>
      <c r="AA23" s="4"/>
      <c r="AB23" s="4"/>
    </row>
    <row r="24" spans="1:28" ht="14.25" customHeight="1" x14ac:dyDescent="0.3">
      <c r="A24" s="19" t="s">
        <v>45</v>
      </c>
      <c r="B24" s="3">
        <f>B26+B28</f>
        <v>7076674</v>
      </c>
      <c r="C24" s="3"/>
      <c r="D24" s="3">
        <f>B24-C24</f>
        <v>7076674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45" customHeight="1" x14ac:dyDescent="0.3">
      <c r="B25" s="3"/>
      <c r="C25" s="3"/>
      <c r="D25" s="3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4"/>
      <c r="Z25" s="4"/>
      <c r="AA25" s="4"/>
      <c r="AB25" s="4"/>
    </row>
    <row r="26" spans="1:28" ht="15.45" customHeight="1" x14ac:dyDescent="0.3">
      <c r="A26" s="4" t="s">
        <v>13</v>
      </c>
      <c r="B26" s="2">
        <v>6189011</v>
      </c>
      <c r="C26" s="2"/>
      <c r="D26" s="2">
        <f>B26-C26</f>
        <v>6189011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45" customHeight="1" x14ac:dyDescent="0.3">
      <c r="A27" s="18"/>
      <c r="B27" s="2"/>
      <c r="C27" s="2"/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45" customHeight="1" x14ac:dyDescent="0.3">
      <c r="A28" s="19" t="s">
        <v>36</v>
      </c>
      <c r="B28" s="2">
        <v>887663</v>
      </c>
      <c r="C28" s="2"/>
      <c r="D28" s="2">
        <f>B28-C28</f>
        <v>887663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45" customHeight="1" x14ac:dyDescent="0.3">
      <c r="B29" s="3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 x14ac:dyDescent="0.3">
      <c r="A30" s="19" t="s">
        <v>46</v>
      </c>
      <c r="B30" s="3"/>
      <c r="C30" s="3">
        <f>C32+C34</f>
        <v>4789581</v>
      </c>
      <c r="D30" s="3">
        <f>B30-C30</f>
        <v>-4789581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45" customHeight="1" x14ac:dyDescent="0.3"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45" customHeight="1" x14ac:dyDescent="0.3">
      <c r="A32" s="4" t="s">
        <v>13</v>
      </c>
      <c r="B32" s="2"/>
      <c r="C32" s="2">
        <v>818368</v>
      </c>
      <c r="D32" s="2">
        <f>B32-C32</f>
        <v>-818368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45" customHeight="1" x14ac:dyDescent="0.3">
      <c r="A33" s="18"/>
      <c r="B33" s="2"/>
      <c r="C33" s="2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45" customHeight="1" x14ac:dyDescent="0.3">
      <c r="A34" s="4" t="s">
        <v>34</v>
      </c>
      <c r="B34" s="2"/>
      <c r="C34" s="2">
        <v>3971213</v>
      </c>
      <c r="D34" s="2">
        <f>B34-C34</f>
        <v>-3971213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45" customHeight="1" x14ac:dyDescent="0.3">
      <c r="B35" s="2"/>
      <c r="C35" s="2"/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4.25" customHeight="1" x14ac:dyDescent="0.3">
      <c r="A36" s="4" t="s">
        <v>47</v>
      </c>
      <c r="B36" s="3">
        <f>B38+B40</f>
        <v>1315734</v>
      </c>
      <c r="C36" s="3">
        <f>C38+C40</f>
        <v>2644292</v>
      </c>
      <c r="D36" s="3">
        <f>B36-C36</f>
        <v>-1328558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45" customHeight="1" x14ac:dyDescent="0.3"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45" customHeight="1" x14ac:dyDescent="0.3">
      <c r="A38" s="4" t="s">
        <v>13</v>
      </c>
      <c r="B38" s="2">
        <f>B46+B65+B75</f>
        <v>101577</v>
      </c>
      <c r="C38" s="2">
        <f>C46+C65+C75</f>
        <v>1324143</v>
      </c>
      <c r="D38" s="2">
        <f>B38-C38</f>
        <v>-1222566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45" customHeight="1" x14ac:dyDescent="0.3">
      <c r="A39" s="18"/>
      <c r="B39" s="2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45" customHeight="1" x14ac:dyDescent="0.3">
      <c r="A40" s="19" t="s">
        <v>36</v>
      </c>
      <c r="B40" s="2">
        <f>B42-B46+B54+B60+B67+B69+B71+B77</f>
        <v>1214157</v>
      </c>
      <c r="C40" s="2">
        <f>C42-C46+C54+C60+C67+C69+C71+C77</f>
        <v>1320149</v>
      </c>
      <c r="D40" s="2">
        <f>B40-C40</f>
        <v>-105992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45" customHeight="1" x14ac:dyDescent="0.3"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4.25" customHeight="1" x14ac:dyDescent="0.3">
      <c r="A42" s="19" t="s">
        <v>48</v>
      </c>
      <c r="B42" s="3">
        <f>B44+B50+B52</f>
        <v>688986</v>
      </c>
      <c r="C42" s="3">
        <f>C44+C50+C52</f>
        <v>632454</v>
      </c>
      <c r="D42" s="3">
        <f>B42-C42</f>
        <v>56532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45" customHeight="1" x14ac:dyDescent="0.3"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45" customHeight="1" x14ac:dyDescent="0.3">
      <c r="A44" s="4" t="s">
        <v>14</v>
      </c>
      <c r="B44" s="2">
        <f>B46+B48</f>
        <v>599810</v>
      </c>
      <c r="C44" s="2">
        <f>C46+C48</f>
        <v>428019</v>
      </c>
      <c r="D44" s="2">
        <f>B44-C44</f>
        <v>171791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45" customHeight="1" x14ac:dyDescent="0.3">
      <c r="B45" s="2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45" customHeight="1" x14ac:dyDescent="0.3">
      <c r="A46" s="4" t="s">
        <v>66</v>
      </c>
      <c r="B46" s="2">
        <v>101577</v>
      </c>
      <c r="C46" s="2"/>
      <c r="D46" s="2">
        <f>B46-C46</f>
        <v>101577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45" customHeight="1" x14ac:dyDescent="0.3">
      <c r="B47" s="2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45" customHeight="1" x14ac:dyDescent="0.3">
      <c r="A48" s="4" t="s">
        <v>67</v>
      </c>
      <c r="B48" s="2">
        <v>498233</v>
      </c>
      <c r="C48" s="2">
        <v>428019</v>
      </c>
      <c r="D48" s="2">
        <f>B48-C48</f>
        <v>70214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45" customHeight="1" x14ac:dyDescent="0.3">
      <c r="B49" s="2"/>
      <c r="C49" s="2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45" customHeight="1" x14ac:dyDescent="0.3">
      <c r="A50" s="4" t="s">
        <v>15</v>
      </c>
      <c r="B50" s="2">
        <v>31291</v>
      </c>
      <c r="C50" s="2">
        <v>15992</v>
      </c>
      <c r="D50" s="2">
        <f>B50-C50</f>
        <v>15299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45" customHeight="1" x14ac:dyDescent="0.3">
      <c r="B51" s="2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45" customHeight="1" x14ac:dyDescent="0.3">
      <c r="A52" s="4" t="s">
        <v>16</v>
      </c>
      <c r="B52" s="2">
        <v>57885</v>
      </c>
      <c r="C52" s="2">
        <v>188443</v>
      </c>
      <c r="D52" s="2">
        <f>B52-C52</f>
        <v>-130558</v>
      </c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"/>
      <c r="Y52" s="4"/>
      <c r="Z52" s="4"/>
      <c r="AA52" s="4"/>
      <c r="AB52" s="4"/>
    </row>
    <row r="53" spans="1:28" ht="15.45" customHeight="1" x14ac:dyDescent="0.3">
      <c r="B53" s="2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customHeight="1" x14ac:dyDescent="0.3">
      <c r="A54" s="19" t="s">
        <v>49</v>
      </c>
      <c r="B54" s="3">
        <f>B56+B58</f>
        <v>271869</v>
      </c>
      <c r="C54" s="3">
        <f>C56+C58</f>
        <v>287933</v>
      </c>
      <c r="D54" s="3">
        <f>B54-C54</f>
        <v>-16064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45" customHeight="1" x14ac:dyDescent="0.3"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45" customHeight="1" x14ac:dyDescent="0.3">
      <c r="A56" s="4" t="s">
        <v>37</v>
      </c>
      <c r="B56" s="2">
        <v>37343</v>
      </c>
      <c r="C56" s="2">
        <v>42567</v>
      </c>
      <c r="D56" s="2">
        <f>B56-C56</f>
        <v>-5224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45" customHeight="1" x14ac:dyDescent="0.3">
      <c r="B57" s="2"/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45" customHeight="1" x14ac:dyDescent="0.3">
      <c r="A58" s="4" t="s">
        <v>38</v>
      </c>
      <c r="B58" s="2">
        <v>234526</v>
      </c>
      <c r="C58" s="2">
        <v>245366</v>
      </c>
      <c r="D58" s="2">
        <f>B58-C58</f>
        <v>-10840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45" customHeight="1" x14ac:dyDescent="0.3">
      <c r="B59" s="2"/>
      <c r="C59" s="2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45" customHeight="1" x14ac:dyDescent="0.3">
      <c r="A60" s="19" t="s">
        <v>50</v>
      </c>
      <c r="B60" s="3">
        <v>17695</v>
      </c>
      <c r="C60" s="3">
        <v>39105</v>
      </c>
      <c r="D60" s="3">
        <f>B60-C60</f>
        <v>-21410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22" customFormat="1" ht="15" customHeight="1" x14ac:dyDescent="0.3">
      <c r="A61" s="5">
        <v>1</v>
      </c>
      <c r="B61" s="5">
        <v>2</v>
      </c>
      <c r="C61" s="5">
        <v>3</v>
      </c>
      <c r="D61" s="5">
        <v>4</v>
      </c>
      <c r="E61" s="20"/>
      <c r="F61" s="20"/>
      <c r="G61" s="21"/>
      <c r="H61" s="21"/>
      <c r="I61" s="21"/>
      <c r="J61" s="21"/>
    </row>
    <row r="62" spans="1:28" s="22" customFormat="1" ht="15" customHeight="1" x14ac:dyDescent="0.3">
      <c r="A62" s="6"/>
      <c r="B62" s="6"/>
      <c r="C62" s="6"/>
      <c r="D62" s="6"/>
      <c r="E62" s="20"/>
      <c r="F62" s="20"/>
      <c r="G62" s="21"/>
      <c r="H62" s="21"/>
      <c r="I62" s="21"/>
      <c r="J62" s="21"/>
    </row>
    <row r="63" spans="1:28" ht="16.2" customHeight="1" x14ac:dyDescent="0.3">
      <c r="A63" s="19" t="s">
        <v>51</v>
      </c>
      <c r="B63" s="3">
        <f>B65+B67</f>
        <v>6978</v>
      </c>
      <c r="C63" s="3">
        <f>C65+C67</f>
        <v>549621</v>
      </c>
      <c r="D63" s="3">
        <f>B63-C63</f>
        <v>-542643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3.95" customHeight="1" x14ac:dyDescent="0.3">
      <c r="B64" s="3"/>
      <c r="C64" s="3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6.2" customHeight="1" x14ac:dyDescent="0.3">
      <c r="A65" s="4" t="s">
        <v>13</v>
      </c>
      <c r="B65" s="2"/>
      <c r="C65" s="2">
        <v>549133</v>
      </c>
      <c r="D65" s="2">
        <f>B65-C65</f>
        <v>-549133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" customHeight="1" x14ac:dyDescent="0.3">
      <c r="A66" s="18"/>
      <c r="B66" s="2"/>
      <c r="C66" s="2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9.2" customHeight="1" x14ac:dyDescent="0.3">
      <c r="A67" s="19" t="s">
        <v>36</v>
      </c>
      <c r="B67" s="2">
        <v>6978</v>
      </c>
      <c r="C67" s="2">
        <v>488</v>
      </c>
      <c r="D67" s="2">
        <f>B67-C67</f>
        <v>6490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" customHeight="1" x14ac:dyDescent="0.3">
      <c r="A68" s="19"/>
      <c r="B68" s="2"/>
      <c r="C68" s="2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9.8" customHeight="1" x14ac:dyDescent="0.3">
      <c r="A69" s="19" t="s">
        <v>52</v>
      </c>
      <c r="B69" s="3">
        <v>3168</v>
      </c>
      <c r="C69" s="3">
        <v>13697</v>
      </c>
      <c r="D69" s="3">
        <f>B69-C69</f>
        <v>-10529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3.2" customHeight="1" x14ac:dyDescent="0.3">
      <c r="A70" s="16"/>
      <c r="B70" s="16"/>
      <c r="C70" s="16"/>
      <c r="D70" s="16"/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4"/>
      <c r="Y70" s="4"/>
      <c r="Z70" s="4"/>
      <c r="AA70" s="4"/>
      <c r="AB70" s="4"/>
    </row>
    <row r="71" spans="1:28" ht="16.2" customHeight="1" x14ac:dyDescent="0.3">
      <c r="A71" s="19" t="s">
        <v>53</v>
      </c>
      <c r="B71" s="3">
        <v>14590</v>
      </c>
      <c r="C71" s="3">
        <v>53657</v>
      </c>
      <c r="D71" s="3">
        <f>B71-C71</f>
        <v>-39067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6.2" customHeight="1" x14ac:dyDescent="0.3">
      <c r="A72" s="19"/>
      <c r="B72" s="3"/>
      <c r="C72" s="3"/>
      <c r="D72" s="3"/>
      <c r="E72" s="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4"/>
      <c r="Y72" s="4"/>
      <c r="Z72" s="4"/>
      <c r="AA72" s="4"/>
      <c r="AB72" s="4"/>
    </row>
    <row r="73" spans="1:28" ht="16.2" customHeight="1" x14ac:dyDescent="0.3">
      <c r="A73" s="19" t="s">
        <v>54</v>
      </c>
      <c r="B73" s="3">
        <f>B75+B77</f>
        <v>312448</v>
      </c>
      <c r="C73" s="3">
        <f>C75+C77</f>
        <v>1067825</v>
      </c>
      <c r="D73" s="3">
        <f>B73-C73</f>
        <v>-755377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3.95" customHeight="1" x14ac:dyDescent="0.3">
      <c r="B74" s="3"/>
      <c r="C74" s="3"/>
      <c r="D74" s="3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4"/>
      <c r="Y74" s="4"/>
      <c r="Z74" s="4"/>
      <c r="AA74" s="4"/>
      <c r="AB74" s="4"/>
    </row>
    <row r="75" spans="1:28" ht="16.2" customHeight="1" x14ac:dyDescent="0.3">
      <c r="A75" s="4" t="s">
        <v>13</v>
      </c>
      <c r="B75" s="2"/>
      <c r="C75" s="2">
        <v>775010</v>
      </c>
      <c r="D75" s="2">
        <f>B75-C75</f>
        <v>-775010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3.95" customHeight="1" x14ac:dyDescent="0.3">
      <c r="A76" s="18"/>
      <c r="B76" s="2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6.2" customHeight="1" x14ac:dyDescent="0.3">
      <c r="A77" s="19" t="s">
        <v>36</v>
      </c>
      <c r="B77" s="2">
        <v>312448</v>
      </c>
      <c r="C77" s="2">
        <v>292815</v>
      </c>
      <c r="D77" s="2">
        <f>B77-C77</f>
        <v>19633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3.2" customHeight="1" x14ac:dyDescent="0.3">
      <c r="B78" s="2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" customHeight="1" x14ac:dyDescent="0.3">
      <c r="A79" s="19" t="s">
        <v>55</v>
      </c>
      <c r="B79" s="3">
        <f>B81+B83</f>
        <v>721809</v>
      </c>
      <c r="C79" s="3">
        <f>C81+C83</f>
        <v>1227645</v>
      </c>
      <c r="D79" s="3">
        <f>B79-C79</f>
        <v>-505836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6.2" customHeight="1" x14ac:dyDescent="0.3">
      <c r="B80" s="3"/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6.2" customHeight="1" x14ac:dyDescent="0.3">
      <c r="A81" s="4" t="s">
        <v>13</v>
      </c>
      <c r="B81" s="2">
        <f>B87+B93+B99</f>
        <v>20723</v>
      </c>
      <c r="C81" s="2">
        <f>C87+C93+C99</f>
        <v>908454</v>
      </c>
      <c r="D81" s="2">
        <f>B81-C81</f>
        <v>-887731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6.2" customHeight="1" x14ac:dyDescent="0.3">
      <c r="B82" s="2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6.2" customHeight="1" x14ac:dyDescent="0.3">
      <c r="A83" s="19" t="s">
        <v>36</v>
      </c>
      <c r="B83" s="2">
        <f>B89+B95+B101</f>
        <v>701086</v>
      </c>
      <c r="C83" s="2">
        <f>C89+C95+C101</f>
        <v>319191</v>
      </c>
      <c r="D83" s="2">
        <f>B83-C83</f>
        <v>381895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6.2" customHeight="1" x14ac:dyDescent="0.3">
      <c r="A84" s="19"/>
      <c r="B84" s="2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6.2" customHeight="1" x14ac:dyDescent="0.3">
      <c r="A85" s="19" t="s">
        <v>56</v>
      </c>
      <c r="B85" s="3">
        <f>B87+B89</f>
        <v>193851</v>
      </c>
      <c r="C85" s="3">
        <f>C87+C89</f>
        <v>707523</v>
      </c>
      <c r="D85" s="3">
        <f>B85-C85</f>
        <v>-513672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6.2" customHeight="1" x14ac:dyDescent="0.3"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6.2" customHeight="1" x14ac:dyDescent="0.3">
      <c r="A87" s="4" t="s">
        <v>13</v>
      </c>
      <c r="B87" s="2">
        <v>18300</v>
      </c>
      <c r="C87" s="2">
        <v>631258</v>
      </c>
      <c r="D87" s="2">
        <f>B87-C87</f>
        <v>-612958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6.2" customHeight="1" x14ac:dyDescent="0.3">
      <c r="A88" s="18"/>
      <c r="B88" s="2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6.2" customHeight="1" x14ac:dyDescent="0.3">
      <c r="A89" s="19" t="s">
        <v>36</v>
      </c>
      <c r="B89" s="2">
        <v>175551</v>
      </c>
      <c r="C89" s="2">
        <v>76265</v>
      </c>
      <c r="D89" s="2">
        <f>B89-C89</f>
        <v>99286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6.2" customHeight="1" x14ac:dyDescent="0.3">
      <c r="A90" s="16"/>
      <c r="B90" s="23"/>
      <c r="C90" s="23"/>
      <c r="D90" s="2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6.2" customHeight="1" x14ac:dyDescent="0.3">
      <c r="A91" s="19" t="s">
        <v>57</v>
      </c>
      <c r="B91" s="3">
        <v>323867</v>
      </c>
      <c r="C91" s="3">
        <v>169590</v>
      </c>
      <c r="D91" s="3">
        <f>B91-C91</f>
        <v>154277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6.2" customHeight="1" x14ac:dyDescent="0.3">
      <c r="B92" s="2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6.2" customHeight="1" x14ac:dyDescent="0.3">
      <c r="A93" s="4" t="s">
        <v>13</v>
      </c>
      <c r="B93" s="2"/>
      <c r="C93" s="2">
        <v>106992</v>
      </c>
      <c r="D93" s="2">
        <f>B93-C93</f>
        <v>-106992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6.2" customHeight="1" x14ac:dyDescent="0.3">
      <c r="A94" s="18"/>
      <c r="B94" s="2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6.2" customHeight="1" x14ac:dyDescent="0.3">
      <c r="A95" s="19" t="s">
        <v>36</v>
      </c>
      <c r="B95" s="2">
        <f>B91-B93</f>
        <v>323867</v>
      </c>
      <c r="C95" s="2">
        <f>C91-C93</f>
        <v>62598</v>
      </c>
      <c r="D95" s="2">
        <f>B95-C95</f>
        <v>261269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6.2" customHeight="1" x14ac:dyDescent="0.3">
      <c r="B96" s="2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6.2" customHeight="1" x14ac:dyDescent="0.3">
      <c r="A97" s="19" t="s">
        <v>58</v>
      </c>
      <c r="B97" s="3">
        <v>204091</v>
      </c>
      <c r="C97" s="3">
        <v>350532</v>
      </c>
      <c r="D97" s="3">
        <f>B97-C97</f>
        <v>-146441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6.2" customHeight="1" x14ac:dyDescent="0.3">
      <c r="B98" s="2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6.2" customHeight="1" x14ac:dyDescent="0.3">
      <c r="A99" s="4" t="s">
        <v>13</v>
      </c>
      <c r="B99" s="2">
        <v>2423</v>
      </c>
      <c r="C99" s="2">
        <v>170204</v>
      </c>
      <c r="D99" s="2">
        <f>B99-C99</f>
        <v>-167781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6.2" customHeight="1" x14ac:dyDescent="0.3">
      <c r="A100" s="18"/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6.2" customHeight="1" x14ac:dyDescent="0.3">
      <c r="A101" s="19" t="s">
        <v>36</v>
      </c>
      <c r="B101" s="2">
        <f>B97-B99</f>
        <v>201668</v>
      </c>
      <c r="C101" s="2">
        <f>C97-C99</f>
        <v>180328</v>
      </c>
      <c r="D101" s="2">
        <f>B101-C101</f>
        <v>21340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6.2" customHeight="1" x14ac:dyDescent="0.3">
      <c r="B102" s="2"/>
      <c r="C102" s="2"/>
      <c r="D102" s="2"/>
      <c r="E102" s="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4"/>
      <c r="Y102" s="4"/>
      <c r="Z102" s="4"/>
      <c r="AA102" s="4"/>
      <c r="AB102" s="4"/>
    </row>
    <row r="103" spans="1:28" ht="15" customHeight="1" x14ac:dyDescent="0.3">
      <c r="A103" s="19" t="s">
        <v>59</v>
      </c>
      <c r="B103" s="3">
        <f>B105+B111</f>
        <v>410369</v>
      </c>
      <c r="C103" s="3">
        <f>C105+C111</f>
        <v>264833</v>
      </c>
      <c r="D103" s="3">
        <f>B103-C103</f>
        <v>145536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6.2" customHeight="1" x14ac:dyDescent="0.3">
      <c r="B104" s="3"/>
      <c r="C104" s="3"/>
      <c r="D104" s="3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4"/>
      <c r="Y104" s="4"/>
      <c r="Z104" s="4"/>
      <c r="AA104" s="4"/>
      <c r="AB104" s="4"/>
    </row>
    <row r="105" spans="1:28" ht="16.2" customHeight="1" x14ac:dyDescent="0.3">
      <c r="A105" s="4" t="s">
        <v>68</v>
      </c>
      <c r="B105" s="2">
        <f>B107+B109</f>
        <v>32329</v>
      </c>
      <c r="C105" s="2">
        <f>C107+C109</f>
        <v>35210</v>
      </c>
      <c r="D105" s="2">
        <f>B105-C105</f>
        <v>-2881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6.2" customHeight="1" x14ac:dyDescent="0.3">
      <c r="B106" s="2"/>
      <c r="C106" s="2"/>
      <c r="D106" s="2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4"/>
      <c r="Y106" s="4"/>
      <c r="Z106" s="4"/>
      <c r="AA106" s="4"/>
      <c r="AB106" s="4"/>
    </row>
    <row r="107" spans="1:28" ht="16.2" customHeight="1" x14ac:dyDescent="0.3">
      <c r="A107" s="4" t="s">
        <v>70</v>
      </c>
      <c r="B107" s="2">
        <v>537</v>
      </c>
      <c r="C107" s="2">
        <v>15306</v>
      </c>
      <c r="D107" s="2">
        <f>B107-C107</f>
        <v>-14769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6.2" customHeight="1" x14ac:dyDescent="0.3">
      <c r="B108" s="2"/>
      <c r="C108" s="2"/>
      <c r="D108" s="2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4"/>
      <c r="Y108" s="4"/>
      <c r="Z108" s="4"/>
      <c r="AA108" s="4"/>
      <c r="AB108" s="4"/>
    </row>
    <row r="109" spans="1:28" ht="16.2" customHeight="1" x14ac:dyDescent="0.3">
      <c r="A109" s="4" t="s">
        <v>71</v>
      </c>
      <c r="B109" s="2">
        <v>31792</v>
      </c>
      <c r="C109" s="2">
        <v>19904</v>
      </c>
      <c r="D109" s="2">
        <f>B109-C109</f>
        <v>11888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6.2" customHeight="1" x14ac:dyDescent="0.3">
      <c r="B110" s="2"/>
      <c r="C110" s="2"/>
      <c r="D110" s="2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4"/>
      <c r="Y110" s="4"/>
      <c r="Z110" s="4"/>
      <c r="AA110" s="4"/>
      <c r="AB110" s="4"/>
    </row>
    <row r="111" spans="1:28" ht="16.2" customHeight="1" x14ac:dyDescent="0.3">
      <c r="A111" s="4" t="s">
        <v>69</v>
      </c>
      <c r="B111" s="2">
        <f>B113+B115</f>
        <v>378040</v>
      </c>
      <c r="C111" s="2">
        <f>C113+C115</f>
        <v>229623</v>
      </c>
      <c r="D111" s="2">
        <f>B111-C111</f>
        <v>148417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6.2" customHeight="1" x14ac:dyDescent="0.3">
      <c r="B112" s="2"/>
      <c r="C112" s="2"/>
      <c r="D112" s="2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4"/>
      <c r="Y112" s="4"/>
      <c r="Z112" s="4"/>
      <c r="AA112" s="4"/>
      <c r="AB112" s="4"/>
    </row>
    <row r="113" spans="1:28" ht="16.2" customHeight="1" x14ac:dyDescent="0.3">
      <c r="A113" s="4" t="s">
        <v>72</v>
      </c>
      <c r="B113" s="2">
        <v>372372</v>
      </c>
      <c r="C113" s="2">
        <v>221246</v>
      </c>
      <c r="D113" s="2">
        <f>B113-C113</f>
        <v>151126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6.2" customHeight="1" x14ac:dyDescent="0.3">
      <c r="B114" s="2"/>
      <c r="C114" s="2"/>
      <c r="D114" s="2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4"/>
      <c r="Y114" s="4"/>
      <c r="Z114" s="4"/>
      <c r="AA114" s="4"/>
      <c r="AB114" s="4"/>
    </row>
    <row r="115" spans="1:28" ht="16.2" customHeight="1" x14ac:dyDescent="0.3">
      <c r="A115" s="4" t="s">
        <v>73</v>
      </c>
      <c r="B115" s="2">
        <v>5668</v>
      </c>
      <c r="C115" s="2">
        <v>8377</v>
      </c>
      <c r="D115" s="2">
        <f>B115-C115</f>
        <v>-2709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6.2" customHeight="1" x14ac:dyDescent="0.3"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3.5" customHeight="1" x14ac:dyDescent="0.3">
      <c r="A117" s="7" t="s">
        <v>17</v>
      </c>
      <c r="B117" s="3">
        <v>255</v>
      </c>
      <c r="C117" s="3">
        <v>7965</v>
      </c>
      <c r="D117" s="3">
        <f>B117-C117</f>
        <v>-7710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" customHeight="1" x14ac:dyDescent="0.3">
      <c r="A118" s="24"/>
      <c r="B118" s="25" t="s">
        <v>18</v>
      </c>
      <c r="C118" s="26" t="s">
        <v>18</v>
      </c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" customHeight="1" x14ac:dyDescent="0.3">
      <c r="A119" s="12"/>
      <c r="B119" s="27" t="s">
        <v>19</v>
      </c>
      <c r="C119" s="28" t="s">
        <v>20</v>
      </c>
      <c r="D119" s="2"/>
      <c r="E119" s="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4"/>
      <c r="Y119" s="4"/>
      <c r="Z119" s="4"/>
      <c r="AA119" s="4"/>
      <c r="AB119" s="4"/>
    </row>
    <row r="120" spans="1:28" ht="14.25" customHeight="1" x14ac:dyDescent="0.3">
      <c r="A120" s="29"/>
      <c r="B120" s="30" t="s">
        <v>21</v>
      </c>
      <c r="C120" s="31" t="s">
        <v>21</v>
      </c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6.2" customHeight="1" x14ac:dyDescent="0.3"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4.25" customHeight="1" x14ac:dyDescent="0.3">
      <c r="A122" s="7" t="s">
        <v>22</v>
      </c>
      <c r="B122" s="3">
        <f>B124+B126</f>
        <v>803059</v>
      </c>
      <c r="C122" s="3">
        <f>C124+C126</f>
        <v>-145615</v>
      </c>
      <c r="D122" s="3"/>
      <c r="E122" s="4"/>
      <c r="F122" s="4"/>
      <c r="G122" s="2"/>
      <c r="H122" s="2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6.5" customHeight="1" x14ac:dyDescent="0.3">
      <c r="A123" s="7"/>
      <c r="B123" s="3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6.5" customHeight="1" x14ac:dyDescent="0.3">
      <c r="A124" s="4" t="s">
        <v>11</v>
      </c>
      <c r="B124" s="2">
        <f>B130+B150+B172</f>
        <v>192488</v>
      </c>
      <c r="C124" s="2">
        <f>C130+C146+C150+C172</f>
        <v>52880</v>
      </c>
      <c r="D124" s="3"/>
      <c r="E124" s="4"/>
      <c r="F124" s="4"/>
      <c r="G124" s="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6.5" customHeight="1" x14ac:dyDescent="0.3">
      <c r="A125" s="18"/>
      <c r="B125" s="2"/>
      <c r="C125" s="3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6.5" customHeight="1" x14ac:dyDescent="0.3">
      <c r="A126" s="19" t="s">
        <v>35</v>
      </c>
      <c r="B126" s="2">
        <f>B132+B152+B174</f>
        <v>610571</v>
      </c>
      <c r="C126" s="2">
        <f>C132+C152+C174</f>
        <v>-198495</v>
      </c>
      <c r="D126" s="3"/>
      <c r="E126" s="4"/>
      <c r="F126" s="4"/>
      <c r="G126" s="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6.5" customHeight="1" x14ac:dyDescent="0.3"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 x14ac:dyDescent="0.3">
      <c r="A128" s="19" t="s">
        <v>60</v>
      </c>
      <c r="B128" s="3">
        <f>B130+B132</f>
        <v>518955</v>
      </c>
      <c r="C128" s="3">
        <f>C130+C132</f>
        <v>250079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6.5" customHeight="1" x14ac:dyDescent="0.3">
      <c r="B129" s="3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6.5" customHeight="1" x14ac:dyDescent="0.3">
      <c r="A130" s="4" t="s">
        <v>13</v>
      </c>
      <c r="B130" s="2">
        <f>B136</f>
        <v>282885</v>
      </c>
      <c r="C130" s="2">
        <f>C142</f>
        <v>-65588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6.5" customHeight="1" x14ac:dyDescent="0.3">
      <c r="A131" s="18"/>
      <c r="B131" s="2"/>
      <c r="C131" s="3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6.5" customHeight="1" x14ac:dyDescent="0.3">
      <c r="A132" s="19" t="s">
        <v>36</v>
      </c>
      <c r="B132" s="2">
        <f>B138</f>
        <v>236070</v>
      </c>
      <c r="C132" s="2">
        <f>C144</f>
        <v>315667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6.5" customHeight="1" x14ac:dyDescent="0.3">
      <c r="A133" s="19"/>
      <c r="B133" s="2"/>
      <c r="C133" s="2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6.5" customHeight="1" x14ac:dyDescent="0.3">
      <c r="A134" s="19" t="s">
        <v>61</v>
      </c>
      <c r="B134" s="3">
        <f>B136+B138</f>
        <v>518955</v>
      </c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6.5" customHeight="1" x14ac:dyDescent="0.3">
      <c r="A135" s="19"/>
      <c r="B135" s="3"/>
      <c r="C135" s="3"/>
      <c r="D135" s="3"/>
      <c r="E135" s="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4"/>
      <c r="Y135" s="4"/>
      <c r="Z135" s="4"/>
      <c r="AA135" s="4"/>
      <c r="AB135" s="4"/>
    </row>
    <row r="136" spans="1:28" ht="16.5" customHeight="1" x14ac:dyDescent="0.3">
      <c r="A136" s="4" t="s">
        <v>13</v>
      </c>
      <c r="B136" s="2">
        <v>282885</v>
      </c>
      <c r="C136" s="2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6.5" customHeight="1" x14ac:dyDescent="0.3">
      <c r="A137" s="18"/>
      <c r="B137" s="2"/>
      <c r="C137" s="2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6.5" customHeight="1" x14ac:dyDescent="0.3">
      <c r="A138" s="19" t="s">
        <v>36</v>
      </c>
      <c r="B138" s="2">
        <v>236070</v>
      </c>
      <c r="C138" s="2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6.5" customHeight="1" x14ac:dyDescent="0.3">
      <c r="A139" s="19"/>
      <c r="B139" s="3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6.5" customHeight="1" x14ac:dyDescent="0.3">
      <c r="A140" s="19" t="s">
        <v>62</v>
      </c>
      <c r="B140" s="3"/>
      <c r="C140" s="3">
        <f>C142+C144</f>
        <v>250079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6.5" customHeight="1" x14ac:dyDescent="0.3">
      <c r="A141" s="19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6.5" customHeight="1" x14ac:dyDescent="0.3">
      <c r="A142" s="4" t="s">
        <v>13</v>
      </c>
      <c r="B142" s="2"/>
      <c r="C142" s="2">
        <v>-65588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6.5" customHeight="1" x14ac:dyDescent="0.3">
      <c r="B143" s="2"/>
      <c r="C143" s="2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6.5" customHeight="1" x14ac:dyDescent="0.3">
      <c r="A144" s="19" t="s">
        <v>36</v>
      </c>
      <c r="B144" s="2"/>
      <c r="C144" s="2">
        <v>315667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6.5" customHeight="1" x14ac:dyDescent="0.3">
      <c r="A145" s="19"/>
      <c r="B145" s="2"/>
      <c r="C145" s="2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7.25" customHeight="1" x14ac:dyDescent="0.3">
      <c r="A146" s="19" t="s">
        <v>23</v>
      </c>
      <c r="B146" s="3"/>
      <c r="C146" s="3">
        <v>451634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6.5" customHeight="1" x14ac:dyDescent="0.3">
      <c r="A147" s="19"/>
      <c r="B147" s="2"/>
      <c r="C147" s="2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 x14ac:dyDescent="0.3">
      <c r="A148" s="19" t="s">
        <v>24</v>
      </c>
      <c r="B148" s="3">
        <f>B150+B152</f>
        <v>-49025</v>
      </c>
      <c r="C148" s="3">
        <f>C150+C152</f>
        <v>-86987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6.5" customHeight="1" x14ac:dyDescent="0.3">
      <c r="A149" s="19"/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6.5" customHeight="1" x14ac:dyDescent="0.3">
      <c r="A150" s="4" t="s">
        <v>13</v>
      </c>
      <c r="B150" s="2"/>
      <c r="C150" s="2">
        <f>C166</f>
        <v>-85170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6.5" customHeight="1" x14ac:dyDescent="0.3">
      <c r="B151" s="2"/>
      <c r="C151" s="3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6.5" customHeight="1" x14ac:dyDescent="0.3">
      <c r="A152" s="19" t="s">
        <v>36</v>
      </c>
      <c r="B152" s="2">
        <f>B154</f>
        <v>-49025</v>
      </c>
      <c r="C152" s="2">
        <f>C160-C166</f>
        <v>-1817</v>
      </c>
      <c r="D152" s="3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4"/>
      <c r="Y152" s="4"/>
      <c r="Z152" s="4"/>
      <c r="AA152" s="4"/>
      <c r="AB152" s="4"/>
    </row>
    <row r="153" spans="1:28" ht="16.5" customHeight="1" x14ac:dyDescent="0.3">
      <c r="B153" s="3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6.5" customHeight="1" x14ac:dyDescent="0.3">
      <c r="A154" s="7" t="s">
        <v>63</v>
      </c>
      <c r="B154" s="3">
        <f>B156+B158</f>
        <v>-49025</v>
      </c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8" ht="16.5" customHeight="1" x14ac:dyDescent="0.3">
      <c r="A155" s="7"/>
      <c r="B155" s="3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8" ht="16.5" customHeight="1" x14ac:dyDescent="0.3">
      <c r="A156" s="4" t="s">
        <v>39</v>
      </c>
      <c r="B156" s="2">
        <v>37082</v>
      </c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8" ht="16.5" customHeight="1" x14ac:dyDescent="0.3">
      <c r="A157" s="7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8" ht="16.5" customHeight="1" x14ac:dyDescent="0.3">
      <c r="A158" s="4" t="s">
        <v>40</v>
      </c>
      <c r="B158" s="2">
        <v>-86107</v>
      </c>
      <c r="C158" s="2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8" ht="12.75" customHeight="1" x14ac:dyDescent="0.3">
      <c r="B159" s="2"/>
      <c r="C159" s="3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6.5" customHeight="1" x14ac:dyDescent="0.3">
      <c r="A160" s="7" t="s">
        <v>64</v>
      </c>
      <c r="B160" s="3"/>
      <c r="C160" s="3">
        <f>C162+C164</f>
        <v>-86987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" customHeight="1" x14ac:dyDescent="0.3">
      <c r="A161" s="7"/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6.5" customHeight="1" x14ac:dyDescent="0.3">
      <c r="A162" s="4" t="s">
        <v>39</v>
      </c>
      <c r="B162" s="3"/>
      <c r="C162" s="2">
        <v>-809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3.8" customHeight="1" x14ac:dyDescent="0.3">
      <c r="A163" s="7"/>
      <c r="B163" s="3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6.5" customHeight="1" x14ac:dyDescent="0.3">
      <c r="A164" s="4" t="s">
        <v>40</v>
      </c>
      <c r="B164" s="3"/>
      <c r="C164" s="2">
        <f>C166+C168</f>
        <v>-86178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6.5" customHeight="1" x14ac:dyDescent="0.3">
      <c r="A165" s="7"/>
      <c r="B165" s="3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6.5" customHeight="1" x14ac:dyDescent="0.3">
      <c r="A166" s="4" t="s">
        <v>13</v>
      </c>
      <c r="B166" s="2"/>
      <c r="C166" s="2">
        <v>-85170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3.2" customHeight="1" x14ac:dyDescent="0.3">
      <c r="B167" s="2"/>
      <c r="C167" s="2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6.5" customHeight="1" x14ac:dyDescent="0.3">
      <c r="A168" s="4" t="s">
        <v>34</v>
      </c>
      <c r="B168" s="2"/>
      <c r="C168" s="2">
        <v>-1008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6.2" customHeight="1" x14ac:dyDescent="0.3">
      <c r="B169" s="2"/>
      <c r="C169" s="2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" customHeight="1" x14ac:dyDescent="0.3">
      <c r="A170" s="19" t="s">
        <v>27</v>
      </c>
      <c r="B170" s="3">
        <f>B172+B174</f>
        <v>333129</v>
      </c>
      <c r="C170" s="3">
        <f>C172+C174</f>
        <v>-760341</v>
      </c>
      <c r="D170" s="3"/>
      <c r="X170" s="4"/>
      <c r="Y170" s="4"/>
      <c r="Z170" s="4"/>
      <c r="AA170" s="4"/>
      <c r="AB170" s="4"/>
    </row>
    <row r="171" spans="1:28" ht="16.2" customHeight="1" x14ac:dyDescent="0.3"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6.2" customHeight="1" x14ac:dyDescent="0.3">
      <c r="A172" s="4" t="s">
        <v>13</v>
      </c>
      <c r="B172" s="2">
        <f>B183</f>
        <v>-90397</v>
      </c>
      <c r="C172" s="2">
        <f>C211+C219</f>
        <v>-247996</v>
      </c>
      <c r="D172" s="3"/>
      <c r="X172" s="4"/>
      <c r="Y172" s="4"/>
      <c r="Z172" s="4"/>
      <c r="AA172" s="4"/>
      <c r="AB172" s="4"/>
    </row>
    <row r="173" spans="1:28" ht="16.2" customHeight="1" x14ac:dyDescent="0.3">
      <c r="A173" s="18"/>
      <c r="B173" s="2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6.2" customHeight="1" x14ac:dyDescent="0.3">
      <c r="A174" s="19" t="s">
        <v>33</v>
      </c>
      <c r="B174" s="2">
        <f>B179-B183</f>
        <v>423526</v>
      </c>
      <c r="C174" s="2">
        <f>C207-C219-C211</f>
        <v>-512345</v>
      </c>
      <c r="D174" s="3"/>
      <c r="X174" s="4"/>
      <c r="Y174" s="4"/>
      <c r="Z174" s="4"/>
      <c r="AA174" s="4"/>
      <c r="AB174" s="4"/>
    </row>
    <row r="175" spans="1:28" ht="15" customHeight="1" x14ac:dyDescent="0.3">
      <c r="A175" s="24"/>
      <c r="B175" s="25" t="s">
        <v>18</v>
      </c>
      <c r="C175" s="26" t="s">
        <v>18</v>
      </c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" customHeight="1" x14ac:dyDescent="0.3">
      <c r="A176" s="12"/>
      <c r="B176" s="27" t="s">
        <v>19</v>
      </c>
      <c r="C176" s="28" t="s">
        <v>20</v>
      </c>
      <c r="D176" s="2"/>
      <c r="E176" s="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4"/>
      <c r="Y176" s="4"/>
      <c r="Z176" s="4"/>
      <c r="AA176" s="4"/>
      <c r="AB176" s="4"/>
    </row>
    <row r="177" spans="1:28" ht="15" customHeight="1" x14ac:dyDescent="0.3">
      <c r="A177" s="29"/>
      <c r="B177" s="30" t="s">
        <v>21</v>
      </c>
      <c r="C177" s="31" t="s">
        <v>21</v>
      </c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6.2" customHeight="1" x14ac:dyDescent="0.3"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6.2" customHeight="1" x14ac:dyDescent="0.3">
      <c r="A179" s="7" t="s">
        <v>63</v>
      </c>
      <c r="B179" s="3">
        <f>B181+B193+B203</f>
        <v>333129</v>
      </c>
      <c r="C179" s="3"/>
      <c r="D179" s="3"/>
      <c r="X179" s="4"/>
      <c r="Y179" s="4"/>
      <c r="Z179" s="4"/>
      <c r="AA179" s="4"/>
      <c r="AB179" s="4"/>
    </row>
    <row r="180" spans="1:28" ht="16.2" customHeight="1" x14ac:dyDescent="0.3">
      <c r="B180" s="3"/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6.2" customHeight="1" x14ac:dyDescent="0.3">
      <c r="A181" s="4" t="s">
        <v>41</v>
      </c>
      <c r="B181" s="2">
        <f>B183+B185</f>
        <v>334318</v>
      </c>
      <c r="C181" s="3"/>
      <c r="D181" s="3"/>
      <c r="X181" s="4"/>
      <c r="Y181" s="4"/>
      <c r="Z181" s="4"/>
      <c r="AA181" s="4"/>
      <c r="AB181" s="4"/>
    </row>
    <row r="182" spans="1:28" ht="16.2" customHeight="1" x14ac:dyDescent="0.3">
      <c r="B182" s="2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6.2" customHeight="1" x14ac:dyDescent="0.3">
      <c r="A183" s="4" t="s">
        <v>13</v>
      </c>
      <c r="B183" s="2">
        <v>-90397</v>
      </c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6.2" customHeight="1" x14ac:dyDescent="0.3">
      <c r="B184" s="2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6.2" customHeight="1" x14ac:dyDescent="0.3">
      <c r="A185" s="4" t="s">
        <v>34</v>
      </c>
      <c r="B185" s="40">
        <f>+SUM(B187:B191)</f>
        <v>424715</v>
      </c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6.2" customHeight="1" x14ac:dyDescent="0.3">
      <c r="B186" s="2"/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6.2" customHeight="1" x14ac:dyDescent="0.3">
      <c r="A187" s="4" t="s">
        <v>28</v>
      </c>
      <c r="B187" s="2">
        <v>143</v>
      </c>
      <c r="C187" s="3"/>
      <c r="D187" s="3"/>
      <c r="X187" s="4"/>
      <c r="Y187" s="4"/>
      <c r="Z187" s="4"/>
      <c r="AA187" s="4"/>
      <c r="AB187" s="4"/>
    </row>
    <row r="188" spans="1:28" ht="16.2" customHeight="1" x14ac:dyDescent="0.3">
      <c r="B188" s="2"/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6.2" customHeight="1" x14ac:dyDescent="0.3">
      <c r="A189" s="4" t="s">
        <v>29</v>
      </c>
      <c r="B189" s="2">
        <v>-752500</v>
      </c>
      <c r="C189" s="3"/>
      <c r="D189" s="3"/>
      <c r="X189" s="4"/>
      <c r="Y189" s="4"/>
      <c r="Z189" s="4"/>
      <c r="AA189" s="4"/>
      <c r="AB189" s="4"/>
    </row>
    <row r="190" spans="1:28" ht="16.2" customHeight="1" x14ac:dyDescent="0.3">
      <c r="B190" s="2"/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6.2" customHeight="1" x14ac:dyDescent="0.3">
      <c r="A191" s="4" t="s">
        <v>65</v>
      </c>
      <c r="B191" s="40">
        <v>1177072</v>
      </c>
      <c r="C191" s="3"/>
      <c r="D191" s="3"/>
      <c r="X191" s="4"/>
      <c r="Y191" s="4"/>
      <c r="Z191" s="4"/>
      <c r="AA191" s="4"/>
      <c r="AB191" s="4"/>
    </row>
    <row r="192" spans="1:28" ht="16.2" customHeight="1" x14ac:dyDescent="0.3">
      <c r="B192" s="2"/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6.2" customHeight="1" x14ac:dyDescent="0.3">
      <c r="A193" s="4" t="s">
        <v>42</v>
      </c>
      <c r="B193" s="2">
        <f>B195</f>
        <v>-12754</v>
      </c>
      <c r="C193" s="2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6.2" customHeight="1" x14ac:dyDescent="0.3"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6.2" customHeight="1" x14ac:dyDescent="0.3">
      <c r="A195" s="4" t="s">
        <v>34</v>
      </c>
      <c r="B195" s="2">
        <v>-12754</v>
      </c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3.95" customHeight="1" x14ac:dyDescent="0.3"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6.2" customHeight="1" x14ac:dyDescent="0.3">
      <c r="A197" s="4" t="s">
        <v>25</v>
      </c>
      <c r="B197" s="2">
        <v>11275</v>
      </c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6.2" customHeight="1" x14ac:dyDescent="0.3"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6.2" customHeight="1" x14ac:dyDescent="0.3">
      <c r="A199" s="4" t="s">
        <v>26</v>
      </c>
      <c r="B199" s="2">
        <v>-25500</v>
      </c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" customHeight="1" x14ac:dyDescent="0.3"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6.2" customHeight="1" x14ac:dyDescent="0.3">
      <c r="A201" s="4" t="s">
        <v>74</v>
      </c>
      <c r="B201" s="2">
        <v>1471</v>
      </c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4.4" customHeight="1" x14ac:dyDescent="0.3"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6.2" customHeight="1" x14ac:dyDescent="0.3">
      <c r="A203" s="4" t="s">
        <v>43</v>
      </c>
      <c r="B203" s="2">
        <f>B205</f>
        <v>11565</v>
      </c>
      <c r="C203" s="2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6.2" customHeight="1" x14ac:dyDescent="0.3">
      <c r="A204" s="16"/>
      <c r="B204" s="27"/>
      <c r="C204" s="27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6.2" customHeight="1" x14ac:dyDescent="0.3">
      <c r="A205" s="4" t="s">
        <v>34</v>
      </c>
      <c r="B205" s="40">
        <v>11565</v>
      </c>
      <c r="C205" s="2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3.95" customHeight="1" x14ac:dyDescent="0.3">
      <c r="A206" s="16"/>
      <c r="B206" s="27"/>
      <c r="C206" s="27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8" ht="16.2" customHeight="1" x14ac:dyDescent="0.3">
      <c r="A207" s="7" t="s">
        <v>64</v>
      </c>
      <c r="B207" s="3"/>
      <c r="C207" s="3">
        <f>C209+C217+C229</f>
        <v>-760341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4.4" customHeight="1" x14ac:dyDescent="0.3">
      <c r="A208" s="7"/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6.2" customHeight="1" x14ac:dyDescent="0.3">
      <c r="A209" s="4" t="s">
        <v>44</v>
      </c>
      <c r="B209" s="2"/>
      <c r="C209" s="2">
        <f>C211+C215</f>
        <v>-272080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3.95" customHeight="1" x14ac:dyDescent="0.3">
      <c r="B210" s="2"/>
      <c r="C210" s="2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6.2" customHeight="1" x14ac:dyDescent="0.3">
      <c r="A211" s="4" t="s">
        <v>13</v>
      </c>
      <c r="B211" s="2"/>
      <c r="C211" s="2">
        <v>-10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" customHeight="1" x14ac:dyDescent="0.3">
      <c r="B212" s="2"/>
      <c r="C212" s="2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6.2" customHeight="1" x14ac:dyDescent="0.3">
      <c r="A213" s="4" t="s">
        <v>34</v>
      </c>
      <c r="B213" s="2"/>
      <c r="C213" s="2">
        <f>C215</f>
        <v>-272070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4.4" customHeight="1" x14ac:dyDescent="0.3">
      <c r="B214" s="2"/>
      <c r="C214" s="2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6.2" customHeight="1" x14ac:dyDescent="0.3">
      <c r="A215" s="4" t="s">
        <v>29</v>
      </c>
      <c r="B215" s="2"/>
      <c r="C215" s="2">
        <v>-272070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3.2" customHeight="1" x14ac:dyDescent="0.3">
      <c r="B216" s="2"/>
      <c r="C216" s="2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6.2" customHeight="1" x14ac:dyDescent="0.3">
      <c r="A217" s="4" t="s">
        <v>42</v>
      </c>
      <c r="B217" s="2"/>
      <c r="C217" s="2">
        <f>C219+C221</f>
        <v>-530916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3.95" customHeight="1" x14ac:dyDescent="0.3">
      <c r="B218" s="2"/>
      <c r="C218" s="2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6.2" customHeight="1" x14ac:dyDescent="0.3">
      <c r="A219" s="4" t="s">
        <v>13</v>
      </c>
      <c r="B219" s="2"/>
      <c r="C219" s="2">
        <v>-247986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3.95" customHeight="1" x14ac:dyDescent="0.3">
      <c r="B220" s="2"/>
      <c r="C220" s="2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6.2" customHeight="1" x14ac:dyDescent="0.3">
      <c r="A221" s="4" t="s">
        <v>34</v>
      </c>
      <c r="B221" s="2"/>
      <c r="C221" s="2">
        <f>+SUM(C223:C227)</f>
        <v>-282930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3.95" customHeight="1" x14ac:dyDescent="0.3">
      <c r="B222" s="2"/>
      <c r="C222" s="2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6.2" customHeight="1" x14ac:dyDescent="0.3">
      <c r="A223" s="4" t="s">
        <v>28</v>
      </c>
      <c r="B223" s="2"/>
      <c r="C223" s="2">
        <f>-85380-52971</f>
        <v>-138351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6.2" customHeight="1" x14ac:dyDescent="0.3">
      <c r="B224" s="2"/>
      <c r="C224" s="2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6.2" customHeight="1" x14ac:dyDescent="0.3">
      <c r="A225" s="4" t="s">
        <v>29</v>
      </c>
      <c r="B225" s="2"/>
      <c r="C225" s="2">
        <v>-23160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3.8" customHeight="1" x14ac:dyDescent="0.3">
      <c r="B226" s="2"/>
      <c r="C226" s="2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6.2" customHeight="1" x14ac:dyDescent="0.3">
      <c r="A227" s="4" t="s">
        <v>65</v>
      </c>
      <c r="B227" s="2"/>
      <c r="C227" s="2">
        <v>-121419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" customHeight="1" x14ac:dyDescent="0.3">
      <c r="B228" s="2"/>
      <c r="C228" s="2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6.2" customHeight="1" x14ac:dyDescent="0.3">
      <c r="A229" s="4" t="s">
        <v>43</v>
      </c>
      <c r="B229" s="2"/>
      <c r="C229" s="2">
        <f>C231</f>
        <v>42655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4.4" customHeight="1" x14ac:dyDescent="0.3">
      <c r="B230" s="2"/>
      <c r="C230" s="2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6.2" customHeight="1" x14ac:dyDescent="0.3">
      <c r="A231" s="4" t="s">
        <v>34</v>
      </c>
      <c r="B231" s="2"/>
      <c r="C231" s="2">
        <v>42655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3.95" customHeight="1" x14ac:dyDescent="0.3">
      <c r="B232" s="2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" customHeight="1" x14ac:dyDescent="0.3">
      <c r="A233" s="19" t="s">
        <v>30</v>
      </c>
      <c r="B233" s="3">
        <v>-957535</v>
      </c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9.2" customHeight="1" x14ac:dyDescent="0.3">
      <c r="A234" s="24" t="s">
        <v>4</v>
      </c>
      <c r="B234" s="32" t="s">
        <v>5</v>
      </c>
      <c r="C234" s="32" t="s">
        <v>6</v>
      </c>
      <c r="D234" s="33" t="s">
        <v>7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9.2" customHeight="1" x14ac:dyDescent="0.3">
      <c r="A235" s="34"/>
      <c r="B235" s="35" t="s">
        <v>8</v>
      </c>
      <c r="C235" s="35" t="s">
        <v>9</v>
      </c>
      <c r="D235" s="36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1.25" customHeight="1" x14ac:dyDescent="0.3">
      <c r="A236" s="9"/>
      <c r="B236" s="23"/>
      <c r="C236" s="23"/>
      <c r="D236" s="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 x14ac:dyDescent="0.3">
      <c r="A237" s="17" t="s">
        <v>31</v>
      </c>
      <c r="B237" s="37"/>
      <c r="C237" s="37">
        <f>652357-52971</f>
        <v>599386</v>
      </c>
      <c r="D237" s="37">
        <f>B237-C237</f>
        <v>-599386</v>
      </c>
      <c r="E237" s="4"/>
      <c r="F237" s="4"/>
      <c r="G237" s="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1.25" customHeight="1" x14ac:dyDescent="0.3">
      <c r="A238" s="17"/>
      <c r="B238" s="17"/>
      <c r="C238" s="17"/>
      <c r="D238" s="3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1.25" customHeight="1" x14ac:dyDescent="0.3">
      <c r="B239" s="19"/>
      <c r="C239" s="19"/>
      <c r="D239" s="1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9.2" customHeight="1" x14ac:dyDescent="0.3">
      <c r="A240" s="7" t="s">
        <v>75</v>
      </c>
      <c r="C240" s="7"/>
      <c r="D240" s="38" t="s">
        <v>77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" customHeight="1" x14ac:dyDescent="0.3">
      <c r="A241" s="7"/>
      <c r="C241" s="7"/>
      <c r="D241" s="3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" customHeight="1" x14ac:dyDescent="0.3">
      <c r="A242" s="7"/>
      <c r="D242" s="3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8.75" customHeight="1" x14ac:dyDescent="0.3">
      <c r="A243" s="7" t="s">
        <v>32</v>
      </c>
      <c r="B243" s="7"/>
      <c r="C243" s="7"/>
      <c r="D243" s="38" t="s">
        <v>76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6" x14ac:dyDescent="0.3">
      <c r="A244" s="7"/>
      <c r="C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3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3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6" x14ac:dyDescent="0.3"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3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3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3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3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6" x14ac:dyDescent="0.3">
      <c r="A252" s="7"/>
      <c r="C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3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3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8" ht="15.6" x14ac:dyDescent="0.3">
      <c r="A255" s="19"/>
      <c r="B255" s="19"/>
      <c r="C255" s="19"/>
      <c r="D255" s="1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6" x14ac:dyDescent="0.3">
      <c r="A256" s="19"/>
      <c r="B256" s="19"/>
      <c r="C256" s="19"/>
      <c r="D256" s="1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2:28" ht="15.6" x14ac:dyDescent="0.3">
      <c r="D257" s="1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2:28" ht="15.6" x14ac:dyDescent="0.3">
      <c r="D258" s="1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2:28" x14ac:dyDescent="0.3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8" x14ac:dyDescent="0.3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2:28" x14ac:dyDescent="0.3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2:28" x14ac:dyDescent="0.3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2:28" x14ac:dyDescent="0.3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2:28" x14ac:dyDescent="0.3">
      <c r="E264" s="4"/>
      <c r="F264" s="4"/>
    </row>
    <row r="265" spans="2:28" x14ac:dyDescent="0.3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2:28" x14ac:dyDescent="0.3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2:28" x14ac:dyDescent="0.3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2:28" x14ac:dyDescent="0.3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2:28" x14ac:dyDescent="0.3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8" x14ac:dyDescent="0.3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8" x14ac:dyDescent="0.3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2:28" ht="15.6" x14ac:dyDescent="0.3">
      <c r="B272" s="19"/>
      <c r="C272" s="19"/>
      <c r="D272" s="1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2:28" ht="15.6" x14ac:dyDescent="0.3">
      <c r="B273" s="19"/>
      <c r="C273" s="19"/>
      <c r="D273" s="1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28" x14ac:dyDescent="0.3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2:28" x14ac:dyDescent="0.3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2:28" x14ac:dyDescent="0.3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2:28" x14ac:dyDescent="0.3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28" x14ac:dyDescent="0.3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28" x14ac:dyDescent="0.3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8" x14ac:dyDescent="0.3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8" x14ac:dyDescent="0.3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2:28" x14ac:dyDescent="0.3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8" x14ac:dyDescent="0.3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2:28" x14ac:dyDescent="0.3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8" x14ac:dyDescent="0.3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8" x14ac:dyDescent="0.3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2:28" x14ac:dyDescent="0.3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2:28" x14ac:dyDescent="0.3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8" x14ac:dyDescent="0.3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8" x14ac:dyDescent="0.3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8" x14ac:dyDescent="0.3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8" x14ac:dyDescent="0.3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8" x14ac:dyDescent="0.3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8" x14ac:dyDescent="0.3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8" x14ac:dyDescent="0.3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8" x14ac:dyDescent="0.3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8" x14ac:dyDescent="0.3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8" x14ac:dyDescent="0.3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8" ht="15.6" x14ac:dyDescent="0.3">
      <c r="A299" s="7"/>
      <c r="C299" s="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6" x14ac:dyDescent="0.3">
      <c r="A300" s="7"/>
      <c r="C300" s="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6" x14ac:dyDescent="0.3">
      <c r="A301" s="7"/>
      <c r="C301" s="7"/>
      <c r="E301" s="4"/>
      <c r="F301" s="4"/>
      <c r="X301" s="4"/>
      <c r="Y301" s="4"/>
      <c r="Z301" s="4"/>
      <c r="AA301" s="4"/>
      <c r="AB301" s="4"/>
    </row>
    <row r="302" spans="1:28" ht="15.6" x14ac:dyDescent="0.3">
      <c r="A302" s="7"/>
      <c r="C302" s="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3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8" x14ac:dyDescent="0.3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5:28" x14ac:dyDescent="0.3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5:28" x14ac:dyDescent="0.3">
      <c r="X306" s="4"/>
      <c r="Y306" s="4"/>
      <c r="Z306" s="4"/>
      <c r="AA306" s="4"/>
      <c r="AB306" s="4"/>
    </row>
    <row r="307" spans="5:28" x14ac:dyDescent="0.3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5:28" x14ac:dyDescent="0.3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5:28" x14ac:dyDescent="0.3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5:28" x14ac:dyDescent="0.3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2" spans="5:28" x14ac:dyDescent="0.3">
      <c r="E312" s="4"/>
      <c r="F312" s="4"/>
    </row>
    <row r="313" spans="5:28" x14ac:dyDescent="0.3">
      <c r="E313" s="4"/>
      <c r="F313" s="4"/>
    </row>
    <row r="314" spans="5:28" x14ac:dyDescent="0.3">
      <c r="E314" s="4"/>
      <c r="F314" s="4"/>
    </row>
    <row r="315" spans="5:28" x14ac:dyDescent="0.3">
      <c r="E315" s="4"/>
      <c r="F315" s="4"/>
    </row>
    <row r="319" spans="5:28" x14ac:dyDescent="0.3"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5:28" x14ac:dyDescent="0.3"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4" spans="5:23" x14ac:dyDescent="0.3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5:23" x14ac:dyDescent="0.3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9" spans="5:23" x14ac:dyDescent="0.3">
      <c r="E329" s="4"/>
      <c r="F329" s="4"/>
    </row>
    <row r="330" spans="5:23" x14ac:dyDescent="0.3">
      <c r="E330" s="4"/>
      <c r="F330" s="4"/>
    </row>
    <row r="346" spans="5:23" x14ac:dyDescent="0.3"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5:23" x14ac:dyDescent="0.3"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5:23" x14ac:dyDescent="0.3"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5:23" x14ac:dyDescent="0.3"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1" spans="5:23" x14ac:dyDescent="0.3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5:23" x14ac:dyDescent="0.3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5:23" x14ac:dyDescent="0.3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5:23" x14ac:dyDescent="0.3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6" spans="5:23" x14ac:dyDescent="0.3">
      <c r="E356" s="4"/>
      <c r="F356" s="4"/>
    </row>
    <row r="357" spans="5:23" x14ac:dyDescent="0.3">
      <c r="E357" s="4"/>
      <c r="F357" s="4"/>
    </row>
    <row r="358" spans="5:23" x14ac:dyDescent="0.3">
      <c r="E358" s="4"/>
      <c r="F358" s="4"/>
    </row>
    <row r="359" spans="5:23" x14ac:dyDescent="0.3">
      <c r="E359" s="4"/>
      <c r="F359" s="4"/>
    </row>
  </sheetData>
  <mergeCells count="1">
    <mergeCell ref="C6:D6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1TB6M20s</vt:lpstr>
      <vt:lpstr>'1TB6M20s'!Print_Area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2020-09-14T08:32:08Z</dcterms:modified>
</cp:coreProperties>
</file>