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2.24\Separate 02.24\"/>
    </mc:Choice>
  </mc:AlternateContent>
  <xr:revisionPtr revIDLastSave="0" documentId="8_{701A67F7-8E0C-46EB-8646-EE0FD741C5D9}" xr6:coauthVersionLast="47" xr6:coauthVersionMax="47" xr10:uidLastSave="{00000000-0000-0000-0000-000000000000}"/>
  <bookViews>
    <workbookView xWindow="28680" yWindow="-120" windowWidth="38640" windowHeight="21120" xr2:uid="{91A61E79-5201-49CC-841F-A65AB77FA458}"/>
  </bookViews>
  <sheets>
    <sheet name="1.3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'1.3'!$A$1:$H$272</definedName>
  </definedNames>
  <calcPr calcId="191029" iterate="1" iterateCount="99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1" i="1" l="1"/>
  <c r="F271" i="1"/>
  <c r="E271" i="1"/>
  <c r="C271" i="1"/>
  <c r="F266" i="1"/>
  <c r="G266" i="1" s="1"/>
  <c r="E266" i="1"/>
  <c r="C26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2" i="1"/>
  <c r="G241" i="1"/>
  <c r="F240" i="1"/>
  <c r="G240" i="1" s="1"/>
  <c r="E240" i="1"/>
  <c r="C240" i="1"/>
  <c r="G239" i="1"/>
  <c r="F239" i="1"/>
  <c r="E239" i="1"/>
  <c r="C239" i="1"/>
  <c r="F238" i="1"/>
  <c r="G238" i="1" s="1"/>
  <c r="E238" i="1"/>
  <c r="C238" i="1"/>
  <c r="F237" i="1"/>
  <c r="G237" i="1" s="1"/>
  <c r="E237" i="1"/>
  <c r="C237" i="1"/>
  <c r="G236" i="1"/>
  <c r="F236" i="1"/>
  <c r="E236" i="1"/>
  <c r="C236" i="1"/>
  <c r="F235" i="1"/>
  <c r="G235" i="1" s="1"/>
  <c r="E235" i="1"/>
  <c r="C235" i="1"/>
  <c r="G234" i="1"/>
  <c r="E234" i="1"/>
  <c r="C234" i="1"/>
  <c r="G233" i="1"/>
  <c r="E233" i="1"/>
  <c r="C233" i="1"/>
  <c r="G232" i="1"/>
  <c r="E232" i="1"/>
  <c r="C232" i="1"/>
  <c r="G231" i="1"/>
  <c r="E231" i="1"/>
  <c r="C231" i="1"/>
  <c r="F229" i="1"/>
  <c r="G229" i="1" s="1"/>
  <c r="E229" i="1"/>
  <c r="C229" i="1"/>
  <c r="G228" i="1"/>
  <c r="F228" i="1"/>
  <c r="E228" i="1"/>
  <c r="C228" i="1"/>
  <c r="F227" i="1"/>
  <c r="G227" i="1" s="1"/>
  <c r="E227" i="1"/>
  <c r="C227" i="1"/>
  <c r="F226" i="1"/>
  <c r="G226" i="1" s="1"/>
  <c r="E226" i="1"/>
  <c r="C226" i="1"/>
  <c r="G225" i="1"/>
  <c r="F225" i="1"/>
  <c r="E225" i="1"/>
  <c r="C225" i="1"/>
  <c r="F224" i="1"/>
  <c r="G224" i="1" s="1"/>
  <c r="E224" i="1"/>
  <c r="C224" i="1"/>
  <c r="F223" i="1"/>
  <c r="G223" i="1" s="1"/>
  <c r="E223" i="1"/>
  <c r="C223" i="1"/>
  <c r="G222" i="1"/>
  <c r="F222" i="1"/>
  <c r="E222" i="1"/>
  <c r="C222" i="1"/>
  <c r="F221" i="1"/>
  <c r="G221" i="1" s="1"/>
  <c r="E221" i="1"/>
  <c r="C221" i="1"/>
  <c r="F220" i="1"/>
  <c r="G220" i="1" s="1"/>
  <c r="E220" i="1"/>
  <c r="C220" i="1"/>
  <c r="G219" i="1"/>
  <c r="F219" i="1"/>
  <c r="E219" i="1"/>
  <c r="C219" i="1"/>
  <c r="F218" i="1"/>
  <c r="G218" i="1" s="1"/>
  <c r="E218" i="1"/>
  <c r="C218" i="1"/>
  <c r="F217" i="1"/>
  <c r="G216" i="1"/>
  <c r="G215" i="1"/>
  <c r="F215" i="1"/>
  <c r="E215" i="1"/>
  <c r="C215" i="1"/>
  <c r="F214" i="1"/>
  <c r="G214" i="1" s="1"/>
  <c r="E214" i="1"/>
  <c r="C214" i="1"/>
  <c r="F213" i="1"/>
  <c r="G213" i="1" s="1"/>
  <c r="E213" i="1"/>
  <c r="C213" i="1"/>
  <c r="G212" i="1"/>
  <c r="F212" i="1"/>
  <c r="E212" i="1"/>
  <c r="C212" i="1"/>
  <c r="G211" i="1"/>
  <c r="G210" i="1"/>
  <c r="G209" i="1"/>
  <c r="G208" i="1"/>
  <c r="G207" i="1"/>
  <c r="G206" i="1"/>
  <c r="G205" i="1"/>
  <c r="F204" i="1"/>
  <c r="G203" i="1"/>
  <c r="G202" i="1"/>
  <c r="G201" i="1"/>
  <c r="G200" i="1"/>
  <c r="G199" i="1"/>
  <c r="G198" i="1"/>
  <c r="C198" i="1"/>
  <c r="G197" i="1"/>
  <c r="G196" i="1"/>
  <c r="G195" i="1"/>
  <c r="G194" i="1"/>
  <c r="G193" i="1"/>
  <c r="G192" i="1"/>
  <c r="F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F178" i="1"/>
  <c r="G177" i="1"/>
  <c r="G176" i="1"/>
  <c r="G175" i="1"/>
  <c r="G174" i="1"/>
  <c r="G173" i="1"/>
  <c r="G172" i="1"/>
  <c r="G171" i="1"/>
  <c r="G170" i="1"/>
  <c r="G169" i="1"/>
  <c r="G168" i="1"/>
  <c r="F168" i="1"/>
  <c r="E168" i="1"/>
  <c r="C168" i="1"/>
  <c r="F167" i="1"/>
  <c r="G167" i="1" s="1"/>
  <c r="E167" i="1"/>
  <c r="G166" i="1"/>
  <c r="F165" i="1"/>
  <c r="G164" i="1"/>
  <c r="C164" i="1"/>
  <c r="G163" i="1"/>
  <c r="G162" i="1"/>
  <c r="G161" i="1"/>
  <c r="G160" i="1"/>
  <c r="G159" i="1"/>
  <c r="G158" i="1"/>
  <c r="G157" i="1"/>
  <c r="G156" i="1"/>
  <c r="G155" i="1"/>
  <c r="G154" i="1"/>
  <c r="G153" i="1"/>
  <c r="F152" i="1"/>
  <c r="G151" i="1"/>
  <c r="G150" i="1"/>
  <c r="F150" i="1"/>
  <c r="E150" i="1"/>
  <c r="C150" i="1"/>
  <c r="G149" i="1"/>
  <c r="G148" i="1"/>
  <c r="G147" i="1"/>
  <c r="F146" i="1"/>
  <c r="G146" i="1" s="1"/>
  <c r="E146" i="1"/>
  <c r="C146" i="1"/>
  <c r="G145" i="1"/>
  <c r="F145" i="1"/>
  <c r="E145" i="1"/>
  <c r="C145" i="1"/>
  <c r="F144" i="1"/>
  <c r="G144" i="1" s="1"/>
  <c r="E144" i="1"/>
  <c r="C144" i="1"/>
  <c r="F143" i="1"/>
  <c r="G143" i="1" s="1"/>
  <c r="E143" i="1"/>
  <c r="C143" i="1"/>
  <c r="G142" i="1"/>
  <c r="F142" i="1"/>
  <c r="E142" i="1"/>
  <c r="C142" i="1"/>
  <c r="F141" i="1"/>
  <c r="G141" i="1" s="1"/>
  <c r="E141" i="1"/>
  <c r="C141" i="1"/>
  <c r="F140" i="1"/>
  <c r="G140" i="1" s="1"/>
  <c r="E140" i="1"/>
  <c r="C140" i="1"/>
  <c r="F139" i="1"/>
  <c r="G138" i="1"/>
  <c r="F137" i="1"/>
  <c r="G137" i="1" s="1"/>
  <c r="E137" i="1"/>
  <c r="C137" i="1"/>
  <c r="F136" i="1"/>
  <c r="G136" i="1" s="1"/>
  <c r="E136" i="1"/>
  <c r="C136" i="1"/>
  <c r="F135" i="1"/>
  <c r="G135" i="1" s="1"/>
  <c r="E135" i="1"/>
  <c r="C135" i="1"/>
  <c r="F134" i="1"/>
  <c r="G134" i="1" s="1"/>
  <c r="E134" i="1"/>
  <c r="C134" i="1"/>
  <c r="F133" i="1"/>
  <c r="G133" i="1" s="1"/>
  <c r="E133" i="1"/>
  <c r="C133" i="1"/>
  <c r="F132" i="1"/>
  <c r="G132" i="1" s="1"/>
  <c r="E132" i="1"/>
  <c r="C132" i="1"/>
  <c r="F131" i="1"/>
  <c r="G131" i="1" s="1"/>
  <c r="E131" i="1"/>
  <c r="C131" i="1"/>
  <c r="F130" i="1"/>
  <c r="G130" i="1" s="1"/>
  <c r="E130" i="1"/>
  <c r="C130" i="1"/>
  <c r="F129" i="1"/>
  <c r="G129" i="1" s="1"/>
  <c r="E129" i="1"/>
  <c r="C129" i="1"/>
  <c r="F128" i="1"/>
  <c r="G128" i="1" s="1"/>
  <c r="E128" i="1"/>
  <c r="C128" i="1"/>
  <c r="F127" i="1"/>
  <c r="F125" i="1"/>
  <c r="G125" i="1" s="1"/>
  <c r="E125" i="1"/>
  <c r="C125" i="1"/>
  <c r="F124" i="1"/>
  <c r="G124" i="1" s="1"/>
  <c r="E124" i="1"/>
  <c r="C124" i="1"/>
  <c r="G123" i="1"/>
  <c r="F123" i="1"/>
  <c r="E123" i="1"/>
  <c r="C123" i="1"/>
  <c r="F122" i="1"/>
  <c r="G122" i="1" s="1"/>
  <c r="E122" i="1"/>
  <c r="C122" i="1"/>
  <c r="F121" i="1"/>
  <c r="G121" i="1" s="1"/>
  <c r="E121" i="1"/>
  <c r="C121" i="1"/>
  <c r="G120" i="1"/>
  <c r="F120" i="1"/>
  <c r="E120" i="1"/>
  <c r="C120" i="1"/>
  <c r="F119" i="1"/>
  <c r="G119" i="1" s="1"/>
  <c r="E119" i="1"/>
  <c r="C119" i="1"/>
  <c r="F118" i="1"/>
  <c r="G118" i="1" s="1"/>
  <c r="E118" i="1"/>
  <c r="C118" i="1"/>
  <c r="G117" i="1"/>
  <c r="F117" i="1"/>
  <c r="E117" i="1"/>
  <c r="C117" i="1"/>
  <c r="F116" i="1"/>
  <c r="G116" i="1" s="1"/>
  <c r="E116" i="1"/>
  <c r="C116" i="1"/>
  <c r="F115" i="1"/>
  <c r="G115" i="1" s="1"/>
  <c r="E115" i="1"/>
  <c r="C115" i="1"/>
  <c r="F114" i="1"/>
  <c r="F113" i="1"/>
  <c r="G113" i="1" s="1"/>
  <c r="E113" i="1"/>
  <c r="C113" i="1"/>
  <c r="F112" i="1"/>
  <c r="G112" i="1" s="1"/>
  <c r="E112" i="1"/>
  <c r="C112" i="1"/>
  <c r="G111" i="1"/>
  <c r="F111" i="1"/>
  <c r="E111" i="1"/>
  <c r="C111" i="1"/>
  <c r="F110" i="1"/>
  <c r="G110" i="1" s="1"/>
  <c r="E110" i="1"/>
  <c r="C110" i="1"/>
  <c r="F109" i="1"/>
  <c r="G109" i="1" s="1"/>
  <c r="E109" i="1"/>
  <c r="C109" i="1"/>
  <c r="G108" i="1"/>
  <c r="F108" i="1"/>
  <c r="E108" i="1"/>
  <c r="C108" i="1"/>
  <c r="F107" i="1"/>
  <c r="G107" i="1" s="1"/>
  <c r="E107" i="1"/>
  <c r="C107" i="1"/>
  <c r="F106" i="1"/>
  <c r="G106" i="1" s="1"/>
  <c r="E106" i="1"/>
  <c r="C106" i="1"/>
  <c r="G105" i="1"/>
  <c r="F105" i="1"/>
  <c r="E105" i="1"/>
  <c r="C105" i="1"/>
  <c r="F104" i="1"/>
  <c r="G104" i="1" s="1"/>
  <c r="E104" i="1"/>
  <c r="C104" i="1"/>
  <c r="F103" i="1"/>
  <c r="G103" i="1" s="1"/>
  <c r="E103" i="1"/>
  <c r="C103" i="1"/>
  <c r="G86" i="1"/>
  <c r="E86" i="1"/>
  <c r="C86" i="1"/>
  <c r="G85" i="1"/>
  <c r="E85" i="1"/>
  <c r="C85" i="1"/>
  <c r="G84" i="1"/>
  <c r="E84" i="1"/>
  <c r="C84" i="1"/>
  <c r="G83" i="1"/>
  <c r="E83" i="1"/>
  <c r="C83" i="1"/>
  <c r="C82" i="1"/>
  <c r="F81" i="1"/>
  <c r="C81" i="1"/>
  <c r="C80" i="1"/>
  <c r="C79" i="1"/>
  <c r="C78" i="1"/>
  <c r="C77" i="1"/>
  <c r="C76" i="1"/>
  <c r="F75" i="1"/>
  <c r="F74" i="1"/>
  <c r="F73" i="1"/>
  <c r="G73" i="1" s="1"/>
  <c r="E73" i="1"/>
  <c r="C73" i="1"/>
  <c r="F72" i="1"/>
  <c r="G72" i="1" s="1"/>
  <c r="E72" i="1"/>
  <c r="C72" i="1"/>
  <c r="F71" i="1"/>
  <c r="G71" i="1" s="1"/>
  <c r="E71" i="1"/>
  <c r="C71" i="1"/>
  <c r="F70" i="1"/>
  <c r="G70" i="1" s="1"/>
  <c r="E70" i="1"/>
  <c r="C70" i="1"/>
  <c r="F69" i="1"/>
  <c r="G69" i="1" s="1"/>
  <c r="E69" i="1"/>
  <c r="C69" i="1"/>
  <c r="F68" i="1"/>
  <c r="G68" i="1" s="1"/>
  <c r="E68" i="1"/>
  <c r="C68" i="1"/>
  <c r="F67" i="1"/>
  <c r="G67" i="1" s="1"/>
  <c r="E67" i="1"/>
  <c r="C67" i="1"/>
  <c r="F66" i="1"/>
  <c r="G66" i="1" s="1"/>
  <c r="E66" i="1"/>
  <c r="C66" i="1"/>
  <c r="F65" i="1"/>
  <c r="G65" i="1" s="1"/>
  <c r="E65" i="1"/>
  <c r="C65" i="1"/>
  <c r="F64" i="1"/>
  <c r="G64" i="1" s="1"/>
  <c r="E64" i="1"/>
  <c r="C64" i="1"/>
  <c r="F63" i="1"/>
  <c r="G63" i="1" s="1"/>
  <c r="E63" i="1"/>
  <c r="C63" i="1"/>
  <c r="F62" i="1"/>
  <c r="F61" i="1"/>
  <c r="G61" i="1" s="1"/>
  <c r="E61" i="1"/>
  <c r="C61" i="1"/>
  <c r="F60" i="1"/>
  <c r="G60" i="1" s="1"/>
  <c r="E60" i="1"/>
  <c r="C60" i="1"/>
  <c r="G59" i="1"/>
  <c r="F59" i="1"/>
  <c r="E59" i="1"/>
  <c r="C59" i="1"/>
  <c r="F58" i="1"/>
  <c r="G58" i="1" s="1"/>
  <c r="E58" i="1"/>
  <c r="C58" i="1"/>
  <c r="F57" i="1"/>
  <c r="G57" i="1" s="1"/>
  <c r="E57" i="1"/>
  <c r="C57" i="1"/>
  <c r="G56" i="1"/>
  <c r="F56" i="1"/>
  <c r="E56" i="1"/>
  <c r="C56" i="1"/>
  <c r="F55" i="1"/>
  <c r="G55" i="1" s="1"/>
  <c r="E55" i="1"/>
  <c r="C55" i="1"/>
  <c r="F54" i="1"/>
  <c r="G54" i="1" s="1"/>
  <c r="E54" i="1"/>
  <c r="C54" i="1"/>
  <c r="G53" i="1"/>
  <c r="F53" i="1"/>
  <c r="E53" i="1"/>
  <c r="C53" i="1"/>
  <c r="F52" i="1"/>
  <c r="G52" i="1" s="1"/>
  <c r="E52" i="1"/>
  <c r="C52" i="1"/>
  <c r="F51" i="1"/>
  <c r="G51" i="1" s="1"/>
  <c r="E51" i="1"/>
  <c r="C51" i="1"/>
  <c r="G50" i="1"/>
  <c r="F50" i="1"/>
  <c r="E50" i="1"/>
  <c r="C50" i="1"/>
  <c r="F49" i="1"/>
  <c r="F48" i="1"/>
  <c r="F47" i="1"/>
  <c r="G47" i="1" s="1"/>
  <c r="E47" i="1"/>
  <c r="C47" i="1"/>
  <c r="G46" i="1"/>
  <c r="F46" i="1"/>
  <c r="E46" i="1"/>
  <c r="C46" i="1"/>
  <c r="F45" i="1"/>
  <c r="G45" i="1" s="1"/>
  <c r="E45" i="1"/>
  <c r="C45" i="1"/>
  <c r="F44" i="1"/>
  <c r="G44" i="1" s="1"/>
  <c r="E44" i="1"/>
  <c r="C44" i="1"/>
  <c r="G43" i="1"/>
  <c r="F43" i="1"/>
  <c r="E43" i="1"/>
  <c r="C43" i="1"/>
  <c r="F42" i="1"/>
  <c r="G42" i="1" s="1"/>
  <c r="E42" i="1"/>
  <c r="C42" i="1"/>
  <c r="F41" i="1"/>
  <c r="G41" i="1" s="1"/>
  <c r="E41" i="1"/>
  <c r="C41" i="1"/>
  <c r="G40" i="1"/>
  <c r="F40" i="1"/>
  <c r="E40" i="1"/>
  <c r="C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G21" i="1"/>
  <c r="F21" i="1"/>
  <c r="G20" i="1"/>
  <c r="F20" i="1"/>
  <c r="G19" i="1"/>
  <c r="F19" i="1"/>
  <c r="G18" i="1"/>
  <c r="F18" i="1"/>
  <c r="G17" i="1"/>
  <c r="F17" i="1"/>
  <c r="BY7" i="1"/>
</calcChain>
</file>

<file path=xl/sharedStrings.xml><?xml version="1.0" encoding="utf-8"?>
<sst xmlns="http://schemas.openxmlformats.org/spreadsheetml/2006/main" count="270" uniqueCount="44">
  <si>
    <t>Cədvəl 1.3. Azərbaycan Respublikasının dövlət büdcəsinin əsas göstəriciləri</t>
  </si>
  <si>
    <t>Table 1.3. Major indicators of the state budget of the Republic of Azerbaijan</t>
  </si>
  <si>
    <t>Tarix</t>
  </si>
  <si>
    <t>Dövlət maliyyəsi</t>
  </si>
  <si>
    <t>Büdcə gəlirləri,</t>
  </si>
  <si>
    <t>ÜDM-də xüsusi</t>
  </si>
  <si>
    <t>Büdcə xərcləri,</t>
  </si>
  <si>
    <t>Büdcə kəsiri(-)</t>
  </si>
  <si>
    <t xml:space="preserve">ÜDM-də xüsusi </t>
  </si>
  <si>
    <t>mln. manat</t>
  </si>
  <si>
    <t xml:space="preserve"> çəkisi, %</t>
  </si>
  <si>
    <t>profisiti(+)</t>
  </si>
  <si>
    <t>çəkisi, %-lə</t>
  </si>
  <si>
    <t>Date</t>
  </si>
  <si>
    <t>Public Finance</t>
  </si>
  <si>
    <t>Budget revenue,</t>
  </si>
  <si>
    <t>as a share of</t>
  </si>
  <si>
    <t>Budget expenditure,</t>
  </si>
  <si>
    <t xml:space="preserve">Budget deficit(-) </t>
  </si>
  <si>
    <t>GDP, %</t>
  </si>
  <si>
    <t>surplus (+)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</si>
  <si>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</si>
  <si>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</si>
  <si>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</si>
  <si>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</si>
  <si>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</si>
  <si>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</si>
  <si>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</si>
  <si>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</si>
  <si>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</si>
  <si>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</si>
  <si>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</si>
  <si>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</si>
  <si>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</si>
  <si>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</si>
  <si>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</si>
  <si>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</si>
  <si>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</si>
  <si>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</si>
  <si>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</si>
  <si>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</si>
  <si>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</si>
  <si>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</si>
  <si>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t xml:space="preserve">Mənbə: Azərbaycan Respublikasının Mərkəzi Bankı, Azərbaycan Respublikası Dövlət Statistika Komitəsi
</t>
    </r>
    <r>
      <rPr>
        <i/>
        <sz val="9"/>
        <color rgb="FF31869B"/>
        <rFont val="Times New Roman"/>
        <family val="1"/>
      </rPr>
      <t>Source: The Central Bank of the Republic of Azerbaijan, The State Committee on Statistics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</si>
</sst>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Palatino Linotype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rgb="FF366092"/>
      <name val="Times New Roman"/>
      <family val="1"/>
    </font>
    <font>
      <sz val="11"/>
      <color rgb="FF36609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i/>
      <sz val="9"/>
      <color rgb="FF31869B"/>
      <name val="Times New Roman"/>
      <family val="1"/>
    </font>
    <font>
      <i/>
      <sz val="9"/>
      <color rgb="FF31869B"/>
      <name val="Times New Roman"/>
      <family val="1"/>
    </font>
    <font>
      <i/>
      <sz val="12"/>
      <color rgb="FF31869B"/>
      <name val="Times New Roman"/>
      <family val="1"/>
    </font>
    <font>
      <sz val="12"/>
      <color rgb="FF31869B"/>
      <name val="Times New Roman"/>
      <family val="1"/>
    </font>
    <font>
      <i/>
      <sz val="9"/>
      <color theme="8" tint="-0.499984740745262"/>
      <name val="Times New Roman"/>
      <family val="1"/>
    </font>
    <font>
      <sz val="11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top"/>
    </xf>
    <xf numFmtId="0" fontId="2" fillId="2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 shrinkToFit="1"/>
    </xf>
    <xf numFmtId="0" fontId="6" fillId="4" borderId="6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 shrinkToFit="1"/>
    </xf>
    <xf numFmtId="0" fontId="7" fillId="4" borderId="6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 shrinkToFit="1"/>
    </xf>
    <xf numFmtId="0" fontId="8" fillId="0" borderId="5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center"/>
    </xf>
    <xf numFmtId="164" fontId="10" fillId="0" borderId="0" xfId="1" quotePrefix="1" applyNumberFormat="1" applyFont="1" applyAlignment="1">
      <alignment horizontal="right" vertical="center"/>
    </xf>
    <xf numFmtId="164" fontId="8" fillId="0" borderId="0" xfId="1" quotePrefix="1" applyNumberFormat="1" applyFont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/>
    </xf>
    <xf numFmtId="164" fontId="7" fillId="0" borderId="5" xfId="2" applyNumberFormat="1" applyFont="1" applyBorder="1" applyAlignment="1">
      <alignment horizontal="center" vertical="center"/>
    </xf>
    <xf numFmtId="164" fontId="7" fillId="0" borderId="10" xfId="2" applyNumberFormat="1" applyFont="1" applyBorder="1" applyAlignment="1">
      <alignment horizontal="center" vertical="center"/>
    </xf>
    <xf numFmtId="164" fontId="10" fillId="0" borderId="0" xfId="2" applyNumberFormat="1" applyFont="1" applyAlignment="1">
      <alignment horizontal="right" vertical="center"/>
    </xf>
    <xf numFmtId="0" fontId="11" fillId="0" borderId="0" xfId="2" applyFont="1" applyAlignment="1">
      <alignment vertical="center"/>
    </xf>
    <xf numFmtId="0" fontId="12" fillId="0" borderId="0" xfId="2" applyFont="1"/>
    <xf numFmtId="164" fontId="10" fillId="0" borderId="10" xfId="1" applyNumberFormat="1" applyFont="1" applyBorder="1" applyAlignment="1">
      <alignment horizontal="right" vertical="center"/>
    </xf>
    <xf numFmtId="164" fontId="10" fillId="5" borderId="8" xfId="1" applyNumberFormat="1" applyFont="1" applyFill="1" applyBorder="1" applyAlignment="1">
      <alignment horizontal="right" vertical="center"/>
    </xf>
    <xf numFmtId="164" fontId="10" fillId="5" borderId="0" xfId="1" applyNumberFormat="1" applyFont="1" applyFill="1" applyAlignment="1">
      <alignment horizontal="right" vertical="center"/>
    </xf>
    <xf numFmtId="164" fontId="10" fillId="5" borderId="11" xfId="1" applyNumberFormat="1" applyFont="1" applyFill="1" applyBorder="1" applyAlignment="1">
      <alignment horizontal="right" vertical="center"/>
    </xf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8" fillId="0" borderId="0" xfId="2" applyFont="1"/>
  </cellXfs>
  <cellStyles count="3">
    <cellStyle name="Normal" xfId="0" builtinId="0"/>
    <cellStyle name="Normal 14" xfId="2" xr:uid="{7969488F-E734-45D5-981C-516762CC2B65}"/>
    <cellStyle name="Normal 8" xfId="1" xr:uid="{73A35570-620D-4218-AEFA-E255BEC54E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E5E48-0411-437D-A7BB-7EC56CD15504}">
  <sheetPr codeName="Sheet7">
    <tabColor rgb="FF92D050"/>
  </sheetPr>
  <dimension ref="A1:IN274"/>
  <sheetViews>
    <sheetView showGridLines="0" tabSelected="1" view="pageBreakPreview" zoomScale="130" zoomScaleNormal="100" zoomScaleSheetLayoutView="130" workbookViewId="0">
      <pane ySplit="21" topLeftCell="A256" activePane="bottomLeft" state="frozen"/>
      <selection activeCell="G291" sqref="G291"/>
      <selection pane="bottomLeft" activeCell="I271" sqref="I271"/>
    </sheetView>
  </sheetViews>
  <sheetFormatPr defaultColWidth="8.88671875" defaultRowHeight="15.6" x14ac:dyDescent="0.35"/>
  <cols>
    <col min="1" max="1" width="7.6640625" style="3" customWidth="1"/>
    <col min="2" max="2" width="19" style="3" customWidth="1"/>
    <col min="3" max="3" width="17.5546875" style="3" customWidth="1"/>
    <col min="4" max="4" width="19.5546875" style="3" bestFit="1" customWidth="1"/>
    <col min="5" max="5" width="19" style="3" customWidth="1"/>
    <col min="6" max="6" width="17.44140625" style="3" customWidth="1"/>
    <col min="7" max="7" width="21.6640625" style="3" customWidth="1"/>
    <col min="8" max="8" width="15.44140625" style="2" hidden="1" customWidth="1"/>
    <col min="9" max="9" width="8.88671875" style="3" customWidth="1"/>
    <col min="10" max="16384" width="8.88671875" style="3"/>
  </cols>
  <sheetData>
    <row r="1" spans="1:77" ht="6" customHeight="1" x14ac:dyDescent="0.35">
      <c r="A1" s="1"/>
      <c r="B1" s="1"/>
      <c r="C1" s="1"/>
      <c r="D1" s="1"/>
      <c r="E1" s="1"/>
      <c r="F1" s="1"/>
      <c r="G1" s="1"/>
    </row>
    <row r="2" spans="1:77" ht="16.5" customHeight="1" x14ac:dyDescent="0.25">
      <c r="A2" s="4" t="s">
        <v>0</v>
      </c>
      <c r="B2" s="4"/>
      <c r="C2" s="4"/>
      <c r="D2" s="4"/>
      <c r="E2" s="4"/>
      <c r="F2" s="4"/>
      <c r="G2" s="4"/>
    </row>
    <row r="3" spans="1:77" ht="21.75" customHeight="1" x14ac:dyDescent="0.35">
      <c r="A3" s="5" t="s">
        <v>1</v>
      </c>
      <c r="B3" s="5"/>
      <c r="C3" s="5"/>
      <c r="D3" s="5"/>
      <c r="E3" s="5"/>
      <c r="F3" s="5"/>
      <c r="G3" s="5"/>
    </row>
    <row r="4" spans="1:77" ht="9.75" customHeight="1" x14ac:dyDescent="0.35">
      <c r="A4" s="6"/>
      <c r="B4" s="6"/>
      <c r="C4" s="6"/>
      <c r="D4" s="6"/>
      <c r="E4" s="6"/>
      <c r="F4" s="6"/>
      <c r="G4" s="6"/>
    </row>
    <row r="5" spans="1:77" ht="9.75" customHeight="1" x14ac:dyDescent="0.35">
      <c r="A5" s="7"/>
      <c r="B5" s="7"/>
      <c r="C5" s="7"/>
      <c r="D5" s="7"/>
      <c r="E5" s="7"/>
      <c r="F5" s="7"/>
      <c r="G5" s="7"/>
    </row>
    <row r="6" spans="1:77" x14ac:dyDescent="0.35">
      <c r="A6" s="8" t="s">
        <v>2</v>
      </c>
      <c r="B6" s="9" t="s">
        <v>3</v>
      </c>
      <c r="C6" s="10"/>
      <c r="D6" s="10"/>
      <c r="E6" s="10"/>
      <c r="F6" s="10"/>
      <c r="G6" s="11"/>
    </row>
    <row r="7" spans="1:77" x14ac:dyDescent="0.35">
      <c r="A7" s="12"/>
      <c r="B7" s="13" t="s">
        <v>4</v>
      </c>
      <c r="C7" s="13" t="s">
        <v>5</v>
      </c>
      <c r="D7" s="13" t="s">
        <v>6</v>
      </c>
      <c r="E7" s="13" t="s">
        <v>5</v>
      </c>
      <c r="F7" s="13" t="s">
        <v>7</v>
      </c>
      <c r="G7" s="13" t="s">
        <v>8</v>
      </c>
      <c r="BY7" s="3">
        <f>BY9+BY20+BY29+BY36</f>
        <v>0</v>
      </c>
    </row>
    <row r="8" spans="1:77" x14ac:dyDescent="0.35">
      <c r="A8" s="14"/>
      <c r="B8" s="15" t="s">
        <v>9</v>
      </c>
      <c r="C8" s="16" t="s">
        <v>10</v>
      </c>
      <c r="D8" s="15" t="s">
        <v>9</v>
      </c>
      <c r="E8" s="16" t="s">
        <v>10</v>
      </c>
      <c r="F8" s="16" t="s">
        <v>11</v>
      </c>
      <c r="G8" s="16" t="s">
        <v>12</v>
      </c>
    </row>
    <row r="9" spans="1:77" x14ac:dyDescent="0.35">
      <c r="A9" s="17" t="s">
        <v>13</v>
      </c>
      <c r="B9" s="18" t="s">
        <v>14</v>
      </c>
      <c r="C9" s="19"/>
      <c r="D9" s="19"/>
      <c r="E9" s="19"/>
      <c r="F9" s="19"/>
      <c r="G9" s="20"/>
    </row>
    <row r="10" spans="1:77" x14ac:dyDescent="0.35">
      <c r="A10" s="21"/>
      <c r="B10" s="22" t="s">
        <v>15</v>
      </c>
      <c r="C10" s="22" t="s">
        <v>16</v>
      </c>
      <c r="D10" s="23" t="s">
        <v>17</v>
      </c>
      <c r="E10" s="22" t="s">
        <v>16</v>
      </c>
      <c r="F10" s="22" t="s">
        <v>18</v>
      </c>
      <c r="G10" s="22" t="s">
        <v>16</v>
      </c>
    </row>
    <row r="11" spans="1:77" x14ac:dyDescent="0.35">
      <c r="A11" s="24"/>
      <c r="B11" s="25" t="s">
        <v>9</v>
      </c>
      <c r="C11" s="26" t="s">
        <v>19</v>
      </c>
      <c r="D11" s="27" t="s">
        <v>9</v>
      </c>
      <c r="E11" s="26" t="s">
        <v>19</v>
      </c>
      <c r="F11" s="26" t="s">
        <v>20</v>
      </c>
      <c r="G11" s="26" t="s">
        <v>19</v>
      </c>
    </row>
    <row r="12" spans="1:77" hidden="1" x14ac:dyDescent="0.35">
      <c r="A12" s="28">
        <v>1995</v>
      </c>
      <c r="B12" s="29">
        <v>316.89999999999998</v>
      </c>
      <c r="C12" s="30">
        <v>19.5</v>
      </c>
      <c r="D12" s="29">
        <v>428.4</v>
      </c>
      <c r="E12" s="30">
        <v>20.100000000000001</v>
      </c>
      <c r="F12" s="31">
        <v>-12.8</v>
      </c>
      <c r="G12" s="30">
        <v>0.6</v>
      </c>
    </row>
    <row r="13" spans="1:77" hidden="1" x14ac:dyDescent="0.35">
      <c r="A13" s="28">
        <v>1996</v>
      </c>
      <c r="B13" s="32">
        <v>402.6</v>
      </c>
      <c r="C13" s="30">
        <v>18.2</v>
      </c>
      <c r="D13" s="33">
        <v>481.9</v>
      </c>
      <c r="E13" s="30">
        <v>17.600000000000001</v>
      </c>
      <c r="F13" s="31">
        <v>16.100000000000001</v>
      </c>
      <c r="G13" s="30">
        <v>0.6</v>
      </c>
    </row>
    <row r="14" spans="1:77" hidden="1" x14ac:dyDescent="0.35">
      <c r="A14" s="28">
        <v>1997</v>
      </c>
      <c r="B14" s="32">
        <v>513</v>
      </c>
      <c r="C14" s="34">
        <v>16.2</v>
      </c>
      <c r="D14" s="33">
        <v>588.70000000000005</v>
      </c>
      <c r="E14" s="34">
        <v>18.600000000000001</v>
      </c>
      <c r="F14" s="32">
        <v>-75.7</v>
      </c>
      <c r="G14" s="34">
        <v>2.4</v>
      </c>
    </row>
    <row r="15" spans="1:77" hidden="1" x14ac:dyDescent="0.35">
      <c r="A15" s="28">
        <v>1998</v>
      </c>
      <c r="B15" s="32">
        <v>465.5</v>
      </c>
      <c r="C15" s="34">
        <v>13.5</v>
      </c>
      <c r="D15" s="33">
        <v>528.29999999999995</v>
      </c>
      <c r="E15" s="34">
        <v>15.4</v>
      </c>
      <c r="F15" s="32">
        <v>-62.8</v>
      </c>
      <c r="G15" s="34">
        <v>1.8</v>
      </c>
    </row>
    <row r="16" spans="1:77" hidden="1" x14ac:dyDescent="0.35">
      <c r="A16" s="28">
        <v>1999</v>
      </c>
      <c r="B16" s="32">
        <v>559.5</v>
      </c>
      <c r="C16" s="34">
        <v>14.6</v>
      </c>
      <c r="D16" s="33">
        <v>651.4</v>
      </c>
      <c r="E16" s="34">
        <v>17</v>
      </c>
      <c r="F16" s="32">
        <v>-91.8</v>
      </c>
      <c r="G16" s="34">
        <v>2.4</v>
      </c>
    </row>
    <row r="17" spans="1:7" hidden="1" x14ac:dyDescent="0.35">
      <c r="A17" s="28">
        <v>2000</v>
      </c>
      <c r="B17" s="32">
        <v>714.6</v>
      </c>
      <c r="C17" s="34">
        <v>15.2</v>
      </c>
      <c r="D17" s="33">
        <v>764</v>
      </c>
      <c r="E17" s="34">
        <v>16.2</v>
      </c>
      <c r="F17" s="34">
        <f t="shared" ref="F17:F75" si="0">+B17-D17</f>
        <v>-49.399999999999977</v>
      </c>
      <c r="G17" s="34">
        <f>+E17-C17</f>
        <v>1</v>
      </c>
    </row>
    <row r="18" spans="1:7" hidden="1" x14ac:dyDescent="0.35">
      <c r="A18" s="28">
        <v>2001</v>
      </c>
      <c r="B18" s="32">
        <v>784.8</v>
      </c>
      <c r="C18" s="34">
        <v>14.7</v>
      </c>
      <c r="D18" s="33">
        <v>807.5</v>
      </c>
      <c r="E18" s="34">
        <v>15.2</v>
      </c>
      <c r="F18" s="34">
        <f t="shared" si="0"/>
        <v>-22.700000000000045</v>
      </c>
      <c r="G18" s="34">
        <f>+E18-C18</f>
        <v>0.5</v>
      </c>
    </row>
    <row r="19" spans="1:7" hidden="1" x14ac:dyDescent="0.35">
      <c r="A19" s="28">
        <v>2002</v>
      </c>
      <c r="B19" s="32">
        <v>910.2</v>
      </c>
      <c r="C19" s="34">
        <v>15</v>
      </c>
      <c r="D19" s="33">
        <v>931.8</v>
      </c>
      <c r="E19" s="34">
        <v>15.4</v>
      </c>
      <c r="F19" s="34">
        <f t="shared" si="0"/>
        <v>-21.599999999999909</v>
      </c>
      <c r="G19" s="34">
        <f>+E19-C19</f>
        <v>0.40000000000000036</v>
      </c>
    </row>
    <row r="20" spans="1:7" hidden="1" x14ac:dyDescent="0.35">
      <c r="A20" s="28">
        <v>2003</v>
      </c>
      <c r="B20" s="32">
        <v>1220.9000000000001</v>
      </c>
      <c r="C20" s="34">
        <v>17.100000000000001</v>
      </c>
      <c r="D20" s="33">
        <v>1234.5</v>
      </c>
      <c r="E20" s="34">
        <v>17.3</v>
      </c>
      <c r="F20" s="34">
        <f t="shared" si="0"/>
        <v>-13.599999999999909</v>
      </c>
      <c r="G20" s="34">
        <f>+E20-C20</f>
        <v>0.19999999999999929</v>
      </c>
    </row>
    <row r="21" spans="1:7" hidden="1" x14ac:dyDescent="0.35">
      <c r="A21" s="28">
        <v>2004</v>
      </c>
      <c r="B21" s="32">
        <v>1509.5</v>
      </c>
      <c r="C21" s="34">
        <v>17.399999999999999</v>
      </c>
      <c r="D21" s="33">
        <v>1502.1</v>
      </c>
      <c r="E21" s="34">
        <v>17.600000000000001</v>
      </c>
      <c r="F21" s="34">
        <f t="shared" si="0"/>
        <v>7.4000000000000909</v>
      </c>
      <c r="G21" s="34">
        <f>+E21-C21</f>
        <v>0.20000000000000284</v>
      </c>
    </row>
    <row r="22" spans="1:7" x14ac:dyDescent="0.35">
      <c r="A22" s="35">
        <v>2005</v>
      </c>
      <c r="B22" s="36">
        <v>2055.2141799999999</v>
      </c>
      <c r="C22" s="37">
        <v>17.306072956313784</v>
      </c>
      <c r="D22" s="38">
        <v>2140.6999999999998</v>
      </c>
      <c r="E22" s="39">
        <v>18.026036579204415</v>
      </c>
      <c r="F22" s="40">
        <f t="shared" si="0"/>
        <v>-85.485819999999876</v>
      </c>
      <c r="G22" s="39">
        <v>-0.7</v>
      </c>
    </row>
    <row r="23" spans="1:7" hidden="1" x14ac:dyDescent="0.35">
      <c r="A23" s="41" t="s">
        <v>21</v>
      </c>
      <c r="B23" s="36">
        <v>127.14</v>
      </c>
      <c r="C23" s="37">
        <v>19.37932506173216</v>
      </c>
      <c r="D23" s="38">
        <v>43.32</v>
      </c>
      <c r="E23" s="37">
        <v>6.6030545986647562</v>
      </c>
      <c r="F23" s="42">
        <f t="shared" si="0"/>
        <v>83.82</v>
      </c>
      <c r="G23" s="37">
        <v>12.8</v>
      </c>
    </row>
    <row r="24" spans="1:7" hidden="1" x14ac:dyDescent="0.35">
      <c r="A24" s="41" t="s">
        <v>22</v>
      </c>
      <c r="B24" s="36">
        <v>245.08</v>
      </c>
      <c r="C24" s="37">
        <v>17.426547967803412</v>
      </c>
      <c r="D24" s="43">
        <v>219.14</v>
      </c>
      <c r="E24" s="37">
        <v>15.582070024744732</v>
      </c>
      <c r="F24" s="42">
        <f t="shared" si="0"/>
        <v>25.940000000000026</v>
      </c>
      <c r="G24" s="37">
        <v>1.8</v>
      </c>
    </row>
    <row r="25" spans="1:7" hidden="1" x14ac:dyDescent="0.35">
      <c r="A25" s="41" t="s">
        <v>23</v>
      </c>
      <c r="B25" s="36">
        <v>446.7</v>
      </c>
      <c r="C25" s="37">
        <v>20.957269127554561</v>
      </c>
      <c r="D25" s="38">
        <v>390.36</v>
      </c>
      <c r="E25" s="37">
        <v>18.314035318182672</v>
      </c>
      <c r="F25" s="42">
        <f t="shared" si="0"/>
        <v>56.339999999999975</v>
      </c>
      <c r="G25" s="37">
        <v>2.64</v>
      </c>
    </row>
    <row r="26" spans="1:7" hidden="1" x14ac:dyDescent="0.35">
      <c r="A26" s="41" t="s">
        <v>24</v>
      </c>
      <c r="B26" s="36">
        <v>592.66</v>
      </c>
      <c r="C26" s="37">
        <v>19.186392831244174</v>
      </c>
      <c r="D26" s="38">
        <v>550.96</v>
      </c>
      <c r="E26" s="37">
        <v>17.836423909665388</v>
      </c>
      <c r="F26" s="42">
        <f t="shared" si="0"/>
        <v>41.699999999999932</v>
      </c>
      <c r="G26" s="37">
        <v>1.4</v>
      </c>
    </row>
    <row r="27" spans="1:7" hidden="1" x14ac:dyDescent="0.35">
      <c r="A27" s="41" t="s">
        <v>25</v>
      </c>
      <c r="B27" s="36">
        <v>733.26</v>
      </c>
      <c r="C27" s="37">
        <v>18.480172991718373</v>
      </c>
      <c r="D27" s="38">
        <v>734.44</v>
      </c>
      <c r="E27" s="37">
        <v>18.509912244003004</v>
      </c>
      <c r="F27" s="42">
        <f t="shared" si="0"/>
        <v>-1.1800000000000637</v>
      </c>
      <c r="G27" s="37">
        <v>0.03</v>
      </c>
    </row>
    <row r="28" spans="1:7" hidden="1" x14ac:dyDescent="0.35">
      <c r="A28" s="41" t="s">
        <v>26</v>
      </c>
      <c r="B28" s="36">
        <v>912.54</v>
      </c>
      <c r="C28" s="37">
        <v>18.619389433220022</v>
      </c>
      <c r="D28" s="38">
        <v>904.42</v>
      </c>
      <c r="E28" s="37">
        <v>18.453709635953331</v>
      </c>
      <c r="F28" s="42">
        <f t="shared" si="0"/>
        <v>8.1200000000000045</v>
      </c>
      <c r="G28" s="37">
        <v>0.1</v>
      </c>
    </row>
    <row r="29" spans="1:7" hidden="1" x14ac:dyDescent="0.35">
      <c r="A29" s="41" t="s">
        <v>27</v>
      </c>
      <c r="B29" s="36">
        <v>1102.4000000000001</v>
      </c>
      <c r="C29" s="37">
        <v>18.778766910940544</v>
      </c>
      <c r="D29" s="38">
        <v>1097.52</v>
      </c>
      <c r="E29" s="37">
        <v>18.695638842611991</v>
      </c>
      <c r="F29" s="42">
        <f t="shared" si="0"/>
        <v>4.8800000000001091</v>
      </c>
      <c r="G29" s="37">
        <v>0.1</v>
      </c>
    </row>
    <row r="30" spans="1:7" hidden="1" x14ac:dyDescent="0.35">
      <c r="A30" s="41" t="s">
        <v>28</v>
      </c>
      <c r="B30" s="36">
        <v>1246.96</v>
      </c>
      <c r="C30" s="37">
        <v>17.457579660637286</v>
      </c>
      <c r="D30" s="38">
        <v>1259.48</v>
      </c>
      <c r="E30" s="37">
        <v>17.632861062888502</v>
      </c>
      <c r="F30" s="42">
        <f t="shared" si="0"/>
        <v>-12.519999999999982</v>
      </c>
      <c r="G30" s="37">
        <v>0.1</v>
      </c>
    </row>
    <row r="31" spans="1:7" hidden="1" x14ac:dyDescent="0.35">
      <c r="A31" s="41" t="s">
        <v>29</v>
      </c>
      <c r="B31" s="36">
        <v>1451.68</v>
      </c>
      <c r="C31" s="37">
        <v>17.745441032298444</v>
      </c>
      <c r="D31" s="38">
        <v>1487</v>
      </c>
      <c r="E31" s="37">
        <v>18.177195259993788</v>
      </c>
      <c r="F31" s="42">
        <f t="shared" si="0"/>
        <v>-35.319999999999936</v>
      </c>
      <c r="G31" s="37">
        <v>0.5</v>
      </c>
    </row>
    <row r="32" spans="1:7" hidden="1" x14ac:dyDescent="0.35">
      <c r="A32" s="41" t="s">
        <v>30</v>
      </c>
      <c r="B32" s="36">
        <v>1651.88</v>
      </c>
      <c r="C32" s="37">
        <v>17.802656366528577</v>
      </c>
      <c r="D32" s="38">
        <v>1695.12</v>
      </c>
      <c r="E32" s="37">
        <v>18.268662893206479</v>
      </c>
      <c r="F32" s="42">
        <f t="shared" si="0"/>
        <v>-43.239999999999782</v>
      </c>
      <c r="G32" s="37">
        <v>0.5</v>
      </c>
    </row>
    <row r="33" spans="1:8" hidden="1" x14ac:dyDescent="0.35">
      <c r="A33" s="41" t="s">
        <v>31</v>
      </c>
      <c r="B33" s="36">
        <v>1844.9</v>
      </c>
      <c r="C33" s="37">
        <v>17.627656951979468</v>
      </c>
      <c r="D33" s="38">
        <v>1867.7</v>
      </c>
      <c r="E33" s="37">
        <v>17.845506471468401</v>
      </c>
      <c r="F33" s="42">
        <f t="shared" si="0"/>
        <v>-22.799999999999955</v>
      </c>
      <c r="G33" s="37">
        <v>0.2</v>
      </c>
    </row>
    <row r="34" spans="1:8" hidden="1" x14ac:dyDescent="0.35">
      <c r="A34" s="41" t="s">
        <v>32</v>
      </c>
      <c r="B34" s="36">
        <v>2055.1999999999998</v>
      </c>
      <c r="C34" s="37">
        <v>17.306072956313784</v>
      </c>
      <c r="D34" s="38">
        <v>2140.6999999999998</v>
      </c>
      <c r="E34" s="37">
        <v>18.026036579204415</v>
      </c>
      <c r="F34" s="42">
        <f t="shared" si="0"/>
        <v>-85.5</v>
      </c>
      <c r="G34" s="37">
        <v>0.7</v>
      </c>
    </row>
    <row r="35" spans="1:8" x14ac:dyDescent="0.35">
      <c r="A35" s="35">
        <v>2006</v>
      </c>
      <c r="B35" s="36">
        <v>3868.7730000000001</v>
      </c>
      <c r="C35" s="37">
        <v>21.88342223074234</v>
      </c>
      <c r="D35" s="38">
        <v>3790.1235999999999</v>
      </c>
      <c r="E35" s="37">
        <v>21.367516548450027</v>
      </c>
      <c r="F35" s="42">
        <f t="shared" si="0"/>
        <v>78.649400000000242</v>
      </c>
      <c r="G35" s="37">
        <v>0.51590568229231271</v>
      </c>
    </row>
    <row r="36" spans="1:8" hidden="1" x14ac:dyDescent="0.35">
      <c r="A36" s="41" t="s">
        <v>21</v>
      </c>
      <c r="B36" s="36">
        <v>198.6</v>
      </c>
      <c r="C36" s="37">
        <v>19.600000000000001</v>
      </c>
      <c r="D36" s="38">
        <v>129.4</v>
      </c>
      <c r="E36" s="37">
        <v>12.7</v>
      </c>
      <c r="F36" s="42">
        <f t="shared" si="0"/>
        <v>69.199999999999989</v>
      </c>
      <c r="G36" s="37">
        <v>6.9</v>
      </c>
    </row>
    <row r="37" spans="1:8" hidden="1" x14ac:dyDescent="0.35">
      <c r="A37" s="41" t="s">
        <v>22</v>
      </c>
      <c r="B37" s="36">
        <v>420.2</v>
      </c>
      <c r="C37" s="37">
        <v>18.8</v>
      </c>
      <c r="D37" s="38">
        <v>405.8</v>
      </c>
      <c r="E37" s="37">
        <v>18.2</v>
      </c>
      <c r="F37" s="42">
        <f t="shared" si="0"/>
        <v>14.399999999999977</v>
      </c>
      <c r="G37" s="37">
        <v>0.6</v>
      </c>
    </row>
    <row r="38" spans="1:8" hidden="1" x14ac:dyDescent="0.35">
      <c r="A38" s="41" t="s">
        <v>23</v>
      </c>
      <c r="B38" s="36">
        <v>658.7</v>
      </c>
      <c r="C38" s="37">
        <v>20.399999999999999</v>
      </c>
      <c r="D38" s="38">
        <v>664.4</v>
      </c>
      <c r="E38" s="37">
        <v>20.6</v>
      </c>
      <c r="F38" s="42">
        <f t="shared" si="0"/>
        <v>-5.6999999999999318</v>
      </c>
      <c r="G38" s="37">
        <v>0.2</v>
      </c>
    </row>
    <row r="39" spans="1:8" hidden="1" x14ac:dyDescent="0.35">
      <c r="A39" s="41" t="s">
        <v>24</v>
      </c>
      <c r="B39" s="37">
        <v>1078.5999999999999</v>
      </c>
      <c r="C39" s="37">
        <v>24.087183724513721</v>
      </c>
      <c r="D39" s="38">
        <v>910.6</v>
      </c>
      <c r="E39" s="37">
        <v>20.335425087652698</v>
      </c>
      <c r="F39" s="42">
        <f t="shared" si="0"/>
        <v>167.99999999999989</v>
      </c>
      <c r="G39" s="37">
        <v>3.7517586368610267</v>
      </c>
    </row>
    <row r="40" spans="1:8" ht="16.2" hidden="1" x14ac:dyDescent="0.35">
      <c r="A40" s="41" t="s">
        <v>25</v>
      </c>
      <c r="B40" s="37">
        <v>1292.3</v>
      </c>
      <c r="C40" s="37">
        <f t="shared" ref="C40:C47" si="1">B40/H40*100</f>
        <v>22.075881036573907</v>
      </c>
      <c r="D40" s="38">
        <v>1118.0999999999999</v>
      </c>
      <c r="E40" s="37">
        <f t="shared" ref="E40:E47" si="2">D40/H40*100</f>
        <v>19.100087121406244</v>
      </c>
      <c r="F40" s="42">
        <f t="shared" si="0"/>
        <v>174.20000000000005</v>
      </c>
      <c r="G40" s="37">
        <f t="shared" ref="G40:G47" si="3">F40/H40*100</f>
        <v>2.9757939151676669</v>
      </c>
      <c r="H40" s="44">
        <v>5853.9</v>
      </c>
    </row>
    <row r="41" spans="1:8" ht="16.2" hidden="1" x14ac:dyDescent="0.35">
      <c r="A41" s="41" t="s">
        <v>26</v>
      </c>
      <c r="B41" s="37">
        <v>1540.6</v>
      </c>
      <c r="C41" s="37">
        <f t="shared" si="1"/>
        <v>21.55770737714094</v>
      </c>
      <c r="D41" s="38">
        <v>1446</v>
      </c>
      <c r="E41" s="37">
        <f t="shared" si="2"/>
        <v>20.233963953878877</v>
      </c>
      <c r="F41" s="42">
        <f t="shared" si="0"/>
        <v>94.599999999999909</v>
      </c>
      <c r="G41" s="37">
        <f t="shared" si="3"/>
        <v>1.3237434232620608</v>
      </c>
      <c r="H41" s="44">
        <v>7146.4</v>
      </c>
    </row>
    <row r="42" spans="1:8" ht="16.2" hidden="1" x14ac:dyDescent="0.35">
      <c r="A42" s="41" t="s">
        <v>27</v>
      </c>
      <c r="B42" s="37">
        <v>2077.6999999999998</v>
      </c>
      <c r="C42" s="37">
        <f t="shared" si="1"/>
        <v>23.600840574771397</v>
      </c>
      <c r="D42" s="38">
        <v>1823.9</v>
      </c>
      <c r="E42" s="37">
        <f t="shared" si="2"/>
        <v>20.717896291247801</v>
      </c>
      <c r="F42" s="42">
        <f t="shared" si="0"/>
        <v>253.79999999999973</v>
      </c>
      <c r="G42" s="37">
        <f t="shared" si="3"/>
        <v>2.8829442835235954</v>
      </c>
      <c r="H42" s="44">
        <v>8803.5</v>
      </c>
    </row>
    <row r="43" spans="1:8" ht="16.2" hidden="1" x14ac:dyDescent="0.35">
      <c r="A43" s="41" t="s">
        <v>28</v>
      </c>
      <c r="B43" s="37">
        <v>2427.8000000000002</v>
      </c>
      <c r="C43" s="37">
        <f t="shared" si="1"/>
        <v>23.578428040051666</v>
      </c>
      <c r="D43" s="38">
        <v>2155.3000000000002</v>
      </c>
      <c r="E43" s="37">
        <f t="shared" si="2"/>
        <v>20.931949071061602</v>
      </c>
      <c r="F43" s="42">
        <f t="shared" si="0"/>
        <v>272.5</v>
      </c>
      <c r="G43" s="37">
        <f t="shared" si="3"/>
        <v>2.6464789689900647</v>
      </c>
      <c r="H43" s="44">
        <v>10296.700000000001</v>
      </c>
    </row>
    <row r="44" spans="1:8" ht="16.2" hidden="1" x14ac:dyDescent="0.35">
      <c r="A44" s="41" t="s">
        <v>29</v>
      </c>
      <c r="B44" s="37">
        <v>2683.6</v>
      </c>
      <c r="C44" s="37">
        <f t="shared" si="1"/>
        <v>21.080580038019825</v>
      </c>
      <c r="D44" s="38">
        <v>2420.9</v>
      </c>
      <c r="E44" s="37">
        <f t="shared" si="2"/>
        <v>19.016983236712697</v>
      </c>
      <c r="F44" s="42">
        <f t="shared" si="0"/>
        <v>262.69999999999982</v>
      </c>
      <c r="G44" s="37">
        <f t="shared" si="3"/>
        <v>2.0635968013071264</v>
      </c>
      <c r="H44" s="44">
        <v>12730.2</v>
      </c>
    </row>
    <row r="45" spans="1:8" ht="16.2" hidden="1" x14ac:dyDescent="0.35">
      <c r="A45" s="41" t="s">
        <v>30</v>
      </c>
      <c r="B45" s="37">
        <v>3387.4</v>
      </c>
      <c r="C45" s="37">
        <f t="shared" si="1"/>
        <v>22.947066075952797</v>
      </c>
      <c r="D45" s="38">
        <v>2765.9</v>
      </c>
      <c r="E45" s="37">
        <f t="shared" si="2"/>
        <v>18.73687490685418</v>
      </c>
      <c r="F45" s="42">
        <f t="shared" si="0"/>
        <v>621.5</v>
      </c>
      <c r="G45" s="37">
        <f t="shared" si="3"/>
        <v>4.2101911690986196</v>
      </c>
      <c r="H45" s="44">
        <v>14761.8</v>
      </c>
    </row>
    <row r="46" spans="1:8" ht="16.2" hidden="1" x14ac:dyDescent="0.35">
      <c r="A46" s="41" t="s">
        <v>31</v>
      </c>
      <c r="B46" s="37">
        <v>3624.6</v>
      </c>
      <c r="C46" s="37">
        <f t="shared" si="1"/>
        <v>22.196773916984089</v>
      </c>
      <c r="D46" s="38">
        <v>3116.5</v>
      </c>
      <c r="E46" s="37">
        <f t="shared" si="2"/>
        <v>19.085208274645733</v>
      </c>
      <c r="F46" s="42">
        <f t="shared" si="0"/>
        <v>508.09999999999991</v>
      </c>
      <c r="G46" s="37">
        <f t="shared" si="3"/>
        <v>3.1115656423383586</v>
      </c>
      <c r="H46" s="45">
        <v>16329.4</v>
      </c>
    </row>
    <row r="47" spans="1:8" ht="16.2" hidden="1" x14ac:dyDescent="0.35">
      <c r="A47" s="41" t="s">
        <v>32</v>
      </c>
      <c r="B47" s="38">
        <v>3881.2</v>
      </c>
      <c r="C47" s="37">
        <f t="shared" si="1"/>
        <v>21.88342223074234</v>
      </c>
      <c r="D47" s="38">
        <v>3789.7</v>
      </c>
      <c r="E47" s="36">
        <f t="shared" si="2"/>
        <v>21.367516548450027</v>
      </c>
      <c r="F47" s="42">
        <f t="shared" si="0"/>
        <v>91.5</v>
      </c>
      <c r="G47" s="37">
        <f t="shared" si="3"/>
        <v>0.51590568229231271</v>
      </c>
      <c r="H47" s="45">
        <v>17735.8</v>
      </c>
    </row>
    <row r="48" spans="1:8" ht="16.2" hidden="1" x14ac:dyDescent="0.35">
      <c r="A48" s="41"/>
      <c r="B48" s="43"/>
      <c r="C48" s="37"/>
      <c r="D48" s="43"/>
      <c r="E48" s="37"/>
      <c r="F48" s="42">
        <f t="shared" si="0"/>
        <v>0</v>
      </c>
      <c r="G48" s="37"/>
      <c r="H48" s="45"/>
    </row>
    <row r="49" spans="1:8" ht="16.2" x14ac:dyDescent="0.35">
      <c r="A49" s="35">
        <v>2007</v>
      </c>
      <c r="B49" s="43">
        <v>6006.6</v>
      </c>
      <c r="C49" s="37">
        <v>23.809165176925731</v>
      </c>
      <c r="D49" s="43">
        <v>6086.19</v>
      </c>
      <c r="E49" s="37">
        <v>24.018851994403068</v>
      </c>
      <c r="F49" s="42">
        <f t="shared" si="0"/>
        <v>-79.589999999999236</v>
      </c>
      <c r="G49" s="37">
        <v>-0.209686817477337</v>
      </c>
      <c r="H49" s="45"/>
    </row>
    <row r="50" spans="1:8" ht="16.2" hidden="1" x14ac:dyDescent="0.35">
      <c r="A50" s="41" t="s">
        <v>21</v>
      </c>
      <c r="B50" s="43">
        <v>515.29999999999995</v>
      </c>
      <c r="C50" s="37">
        <f t="shared" ref="C50:C61" si="4">B50/H50*100</f>
        <v>31.287188828172429</v>
      </c>
      <c r="D50" s="38">
        <v>92</v>
      </c>
      <c r="E50" s="37">
        <f t="shared" ref="E50:E61" si="5">D50/H50*100</f>
        <v>5.5859137826350942</v>
      </c>
      <c r="F50" s="42">
        <f t="shared" si="0"/>
        <v>423.29999999999995</v>
      </c>
      <c r="G50" s="37">
        <f t="shared" ref="G50:G60" si="6">F50/H50*100</f>
        <v>25.701275045537336</v>
      </c>
      <c r="H50" s="45">
        <v>1647</v>
      </c>
    </row>
    <row r="51" spans="1:8" ht="16.2" hidden="1" x14ac:dyDescent="0.35">
      <c r="A51" s="41" t="s">
        <v>22</v>
      </c>
      <c r="B51" s="43">
        <v>777.1</v>
      </c>
      <c r="C51" s="37">
        <f t="shared" si="4"/>
        <v>23.742018270141457</v>
      </c>
      <c r="D51" s="38">
        <v>462.7</v>
      </c>
      <c r="E51" s="37">
        <f t="shared" si="5"/>
        <v>14.136445571476584</v>
      </c>
      <c r="F51" s="42">
        <f t="shared" si="0"/>
        <v>314.40000000000003</v>
      </c>
      <c r="G51" s="37">
        <f t="shared" si="6"/>
        <v>9.6055726986648757</v>
      </c>
      <c r="H51" s="45">
        <v>3273.1</v>
      </c>
    </row>
    <row r="52" spans="1:8" ht="16.2" hidden="1" x14ac:dyDescent="0.35">
      <c r="A52" s="41" t="s">
        <v>23</v>
      </c>
      <c r="B52" s="43">
        <v>1086.8</v>
      </c>
      <c r="C52" s="37">
        <f t="shared" si="4"/>
        <v>21.121778676099041</v>
      </c>
      <c r="D52" s="38">
        <v>834.6</v>
      </c>
      <c r="E52" s="37">
        <f t="shared" si="5"/>
        <v>16.220313289540172</v>
      </c>
      <c r="F52" s="42">
        <f t="shared" si="0"/>
        <v>252.19999999999993</v>
      </c>
      <c r="G52" s="37">
        <f t="shared" si="6"/>
        <v>4.9014653865588667</v>
      </c>
      <c r="H52" s="45">
        <v>5145.3999999999996</v>
      </c>
    </row>
    <row r="53" spans="1:8" ht="16.2" hidden="1" x14ac:dyDescent="0.35">
      <c r="A53" s="41" t="s">
        <v>24</v>
      </c>
      <c r="B53" s="37">
        <v>1869.1</v>
      </c>
      <c r="C53" s="37">
        <f t="shared" si="4"/>
        <v>27.150576682838963</v>
      </c>
      <c r="D53" s="38">
        <v>1305.7</v>
      </c>
      <c r="E53" s="37">
        <f t="shared" si="5"/>
        <v>18.966619215014092</v>
      </c>
      <c r="F53" s="42">
        <f t="shared" si="0"/>
        <v>563.39999999999986</v>
      </c>
      <c r="G53" s="37">
        <f t="shared" si="6"/>
        <v>8.1839574678248717</v>
      </c>
      <c r="H53" s="45">
        <v>6884.2</v>
      </c>
    </row>
    <row r="54" spans="1:8" ht="16.2" hidden="1" x14ac:dyDescent="0.35">
      <c r="A54" s="41" t="s">
        <v>25</v>
      </c>
      <c r="B54" s="37">
        <v>2210.1999999999998</v>
      </c>
      <c r="C54" s="37">
        <f t="shared" si="4"/>
        <v>25.221380317692166</v>
      </c>
      <c r="D54" s="38">
        <v>1731.3</v>
      </c>
      <c r="E54" s="37">
        <f t="shared" si="5"/>
        <v>19.756481650538614</v>
      </c>
      <c r="F54" s="42">
        <f t="shared" si="0"/>
        <v>478.89999999999986</v>
      </c>
      <c r="G54" s="37">
        <f t="shared" si="6"/>
        <v>5.4648986671535491</v>
      </c>
      <c r="H54" s="45">
        <v>8763.2000000000007</v>
      </c>
    </row>
    <row r="55" spans="1:8" ht="16.2" hidden="1" x14ac:dyDescent="0.35">
      <c r="A55" s="41" t="s">
        <v>26</v>
      </c>
      <c r="B55" s="37">
        <v>2582.3000000000002</v>
      </c>
      <c r="C55" s="37">
        <f t="shared" si="4"/>
        <v>24.196057119298381</v>
      </c>
      <c r="D55" s="38">
        <v>2284.8000000000002</v>
      </c>
      <c r="E55" s="37">
        <f t="shared" si="5"/>
        <v>21.408492935047416</v>
      </c>
      <c r="F55" s="42">
        <f t="shared" si="0"/>
        <v>297.5</v>
      </c>
      <c r="G55" s="37">
        <f t="shared" si="6"/>
        <v>2.7875641842509653</v>
      </c>
      <c r="H55" s="45">
        <v>10672.4</v>
      </c>
    </row>
    <row r="56" spans="1:8" ht="16.2" hidden="1" x14ac:dyDescent="0.35">
      <c r="A56" s="41" t="s">
        <v>27</v>
      </c>
      <c r="B56" s="37">
        <v>3615.6</v>
      </c>
      <c r="C56" s="37">
        <f t="shared" si="4"/>
        <v>28.380574110850333</v>
      </c>
      <c r="D56" s="38">
        <v>2896</v>
      </c>
      <c r="E56" s="37">
        <f t="shared" si="5"/>
        <v>22.73208945265587</v>
      </c>
      <c r="F56" s="42">
        <f t="shared" si="0"/>
        <v>719.59999999999991</v>
      </c>
      <c r="G56" s="37">
        <f t="shared" si="6"/>
        <v>5.6484846581944623</v>
      </c>
      <c r="H56" s="45">
        <v>12739.7</v>
      </c>
    </row>
    <row r="57" spans="1:8" hidden="1" x14ac:dyDescent="0.35">
      <c r="A57" s="41" t="s">
        <v>28</v>
      </c>
      <c r="B57" s="37">
        <v>3963.6</v>
      </c>
      <c r="C57" s="37">
        <f t="shared" si="4"/>
        <v>26.751437596177208</v>
      </c>
      <c r="D57" s="38">
        <v>3388.5</v>
      </c>
      <c r="E57" s="37">
        <f t="shared" si="5"/>
        <v>22.869927917712804</v>
      </c>
      <c r="F57" s="42">
        <f t="shared" si="0"/>
        <v>575.09999999999991</v>
      </c>
      <c r="G57" s="37">
        <f t="shared" si="6"/>
        <v>3.8815096784644036</v>
      </c>
      <c r="H57" s="46">
        <v>14816.4</v>
      </c>
    </row>
    <row r="58" spans="1:8" hidden="1" x14ac:dyDescent="0.35">
      <c r="A58" s="41" t="s">
        <v>29</v>
      </c>
      <c r="B58" s="37">
        <v>4383.3999999999996</v>
      </c>
      <c r="C58" s="37">
        <f t="shared" si="4"/>
        <v>26.39330443159923</v>
      </c>
      <c r="D58" s="38">
        <v>3985.9</v>
      </c>
      <c r="E58" s="37">
        <f t="shared" si="5"/>
        <v>23.999879576107901</v>
      </c>
      <c r="F58" s="42">
        <f t="shared" si="0"/>
        <v>397.49999999999955</v>
      </c>
      <c r="G58" s="37">
        <f t="shared" si="6"/>
        <v>2.3934248554913267</v>
      </c>
      <c r="H58" s="46">
        <v>16608</v>
      </c>
    </row>
    <row r="59" spans="1:8" hidden="1" x14ac:dyDescent="0.35">
      <c r="A59" s="41" t="s">
        <v>30</v>
      </c>
      <c r="B59" s="37">
        <v>5224.1000000000004</v>
      </c>
      <c r="C59" s="37">
        <f t="shared" si="4"/>
        <v>27.877329291980622</v>
      </c>
      <c r="D59" s="38">
        <v>4402.8</v>
      </c>
      <c r="E59" s="37">
        <f t="shared" si="5"/>
        <v>23.494631689043526</v>
      </c>
      <c r="F59" s="42">
        <f t="shared" si="0"/>
        <v>821.30000000000018</v>
      </c>
      <c r="G59" s="37">
        <f t="shared" si="6"/>
        <v>4.382697602937097</v>
      </c>
      <c r="H59" s="46">
        <v>18739.599999999999</v>
      </c>
    </row>
    <row r="60" spans="1:8" hidden="1" x14ac:dyDescent="0.35">
      <c r="A60" s="41" t="s">
        <v>31</v>
      </c>
      <c r="B60" s="37">
        <v>5566.1</v>
      </c>
      <c r="C60" s="37">
        <f t="shared" si="4"/>
        <v>26.736958401383422</v>
      </c>
      <c r="D60" s="38">
        <v>4841.3999999999996</v>
      </c>
      <c r="E60" s="37">
        <f t="shared" si="5"/>
        <v>23.255836295513497</v>
      </c>
      <c r="F60" s="42">
        <f t="shared" si="0"/>
        <v>724.70000000000073</v>
      </c>
      <c r="G60" s="37">
        <f t="shared" si="6"/>
        <v>3.4811221058699235</v>
      </c>
      <c r="H60" s="46">
        <v>20818</v>
      </c>
    </row>
    <row r="61" spans="1:8" hidden="1" x14ac:dyDescent="0.35">
      <c r="A61" s="41" t="s">
        <v>32</v>
      </c>
      <c r="B61" s="37">
        <v>6006.6</v>
      </c>
      <c r="C61" s="37">
        <f t="shared" si="4"/>
        <v>23.809165176925731</v>
      </c>
      <c r="D61" s="38">
        <v>6059.5</v>
      </c>
      <c r="E61" s="37">
        <f t="shared" si="5"/>
        <v>24.018851994403068</v>
      </c>
      <c r="F61" s="42">
        <f t="shared" si="0"/>
        <v>-52.899999999999636</v>
      </c>
      <c r="G61" s="37">
        <f>-F61/H61*100</f>
        <v>0.20968681747733534</v>
      </c>
      <c r="H61" s="46">
        <v>25228.1</v>
      </c>
    </row>
    <row r="62" spans="1:8" ht="16.2" x14ac:dyDescent="0.35">
      <c r="A62" s="35">
        <v>2008</v>
      </c>
      <c r="B62" s="37">
        <v>10762</v>
      </c>
      <c r="C62" s="37">
        <v>26.813031302631973</v>
      </c>
      <c r="D62" s="38">
        <v>10774.2341</v>
      </c>
      <c r="E62" s="37">
        <v>26.608732049071687</v>
      </c>
      <c r="F62" s="42">
        <f t="shared" si="0"/>
        <v>-12.234099999999671</v>
      </c>
      <c r="G62" s="37">
        <v>0.20429925356028825</v>
      </c>
      <c r="H62" s="45"/>
    </row>
    <row r="63" spans="1:8" ht="16.2" hidden="1" x14ac:dyDescent="0.35">
      <c r="A63" s="41" t="s">
        <v>21</v>
      </c>
      <c r="B63" s="37">
        <v>978.3</v>
      </c>
      <c r="C63" s="37">
        <f t="shared" ref="C63:C73" si="7">B63/H63*100</f>
        <v>42.795275590551178</v>
      </c>
      <c r="D63" s="38">
        <v>179.5</v>
      </c>
      <c r="E63" s="37">
        <f t="shared" ref="E63:E73" si="8">D63/H63*100</f>
        <v>7.8521434820647409</v>
      </c>
      <c r="F63" s="42">
        <f t="shared" si="0"/>
        <v>798.8</v>
      </c>
      <c r="G63" s="37">
        <f t="shared" ref="G63:G73" si="9">F63/H63*100</f>
        <v>34.943132108486438</v>
      </c>
      <c r="H63" s="45">
        <v>2286</v>
      </c>
    </row>
    <row r="64" spans="1:8" ht="16.2" hidden="1" x14ac:dyDescent="0.35">
      <c r="A64" s="41" t="s">
        <v>22</v>
      </c>
      <c r="B64" s="37">
        <v>1425.1</v>
      </c>
      <c r="C64" s="37">
        <f t="shared" si="7"/>
        <v>29.895112229913991</v>
      </c>
      <c r="D64" s="38">
        <v>832.6</v>
      </c>
      <c r="E64" s="37">
        <f t="shared" si="8"/>
        <v>17.465911474722049</v>
      </c>
      <c r="F64" s="42">
        <f t="shared" si="0"/>
        <v>592.49999999999989</v>
      </c>
      <c r="G64" s="37">
        <f t="shared" si="9"/>
        <v>12.429200755191943</v>
      </c>
      <c r="H64" s="45">
        <v>4767</v>
      </c>
    </row>
    <row r="65" spans="1:8" ht="16.2" hidden="1" x14ac:dyDescent="0.35">
      <c r="A65" s="41" t="s">
        <v>23</v>
      </c>
      <c r="B65" s="37">
        <v>1984.4</v>
      </c>
      <c r="C65" s="37">
        <f t="shared" si="7"/>
        <v>24.171112572778878</v>
      </c>
      <c r="D65" s="38">
        <v>1372.5</v>
      </c>
      <c r="E65" s="37">
        <f t="shared" si="8"/>
        <v>16.71782503836878</v>
      </c>
      <c r="F65" s="42">
        <f t="shared" si="0"/>
        <v>611.90000000000009</v>
      </c>
      <c r="G65" s="37">
        <f t="shared" si="9"/>
        <v>7.4532875344100971</v>
      </c>
      <c r="H65" s="45">
        <v>8209.7999999999993</v>
      </c>
    </row>
    <row r="66" spans="1:8" ht="16.2" hidden="1" x14ac:dyDescent="0.35">
      <c r="A66" s="41" t="s">
        <v>24</v>
      </c>
      <c r="B66" s="36">
        <v>3427.5</v>
      </c>
      <c r="C66" s="37">
        <f t="shared" si="7"/>
        <v>30.678278615158781</v>
      </c>
      <c r="D66" s="38">
        <v>2131.1999999999998</v>
      </c>
      <c r="E66" s="37">
        <f t="shared" si="8"/>
        <v>19.075579105653215</v>
      </c>
      <c r="F66" s="42">
        <f t="shared" si="0"/>
        <v>1296.3000000000002</v>
      </c>
      <c r="G66" s="37">
        <f t="shared" si="9"/>
        <v>11.60269950950557</v>
      </c>
      <c r="H66" s="45">
        <v>11172.4</v>
      </c>
    </row>
    <row r="67" spans="1:8" ht="16.2" hidden="1" x14ac:dyDescent="0.35">
      <c r="A67" s="41" t="s">
        <v>25</v>
      </c>
      <c r="B67" s="37">
        <v>4070.6</v>
      </c>
      <c r="C67" s="37">
        <f t="shared" si="7"/>
        <v>28.448625302265768</v>
      </c>
      <c r="D67" s="43">
        <v>2972.6</v>
      </c>
      <c r="E67" s="37">
        <f t="shared" si="8"/>
        <v>20.774918580434143</v>
      </c>
      <c r="F67" s="42">
        <f t="shared" si="0"/>
        <v>1098</v>
      </c>
      <c r="G67" s="37">
        <f t="shared" si="9"/>
        <v>7.6737067218316257</v>
      </c>
      <c r="H67" s="45">
        <v>14308.6</v>
      </c>
    </row>
    <row r="68" spans="1:8" ht="16.2" hidden="1" x14ac:dyDescent="0.35">
      <c r="A68" s="41" t="s">
        <v>26</v>
      </c>
      <c r="B68" s="37">
        <v>4809.7</v>
      </c>
      <c r="C68" s="37">
        <f t="shared" si="7"/>
        <v>25.990370534483969</v>
      </c>
      <c r="D68" s="38">
        <v>4094.6</v>
      </c>
      <c r="E68" s="37">
        <f t="shared" si="8"/>
        <v>22.126155724992838</v>
      </c>
      <c r="F68" s="42">
        <f t="shared" si="0"/>
        <v>715.09999999999991</v>
      </c>
      <c r="G68" s="37">
        <f t="shared" si="9"/>
        <v>3.8642148094911288</v>
      </c>
      <c r="H68" s="45">
        <v>18505.7</v>
      </c>
    </row>
    <row r="69" spans="1:8" ht="16.2" hidden="1" x14ac:dyDescent="0.35">
      <c r="A69" s="41" t="s">
        <v>27</v>
      </c>
      <c r="B69" s="37">
        <v>6038.9</v>
      </c>
      <c r="C69" s="37">
        <f t="shared" si="7"/>
        <v>26.236580629184392</v>
      </c>
      <c r="D69" s="38">
        <v>5106.5</v>
      </c>
      <c r="E69" s="37">
        <f t="shared" si="8"/>
        <v>22.185679342749523</v>
      </c>
      <c r="F69" s="42">
        <f t="shared" si="0"/>
        <v>932.39999999999964</v>
      </c>
      <c r="G69" s="37">
        <f t="shared" si="9"/>
        <v>4.0509012864348666</v>
      </c>
      <c r="H69" s="45">
        <v>23017.1</v>
      </c>
    </row>
    <row r="70" spans="1:8" ht="16.2" hidden="1" x14ac:dyDescent="0.35">
      <c r="A70" s="41" t="s">
        <v>28</v>
      </c>
      <c r="B70" s="37">
        <v>6685.7</v>
      </c>
      <c r="C70" s="37">
        <f t="shared" si="7"/>
        <v>25.821588991151671</v>
      </c>
      <c r="D70" s="38">
        <v>5828.2</v>
      </c>
      <c r="E70" s="37">
        <f t="shared" si="8"/>
        <v>22.509742429099447</v>
      </c>
      <c r="F70" s="42">
        <f t="shared" si="0"/>
        <v>857.5</v>
      </c>
      <c r="G70" s="37">
        <f t="shared" si="9"/>
        <v>3.3118465620522244</v>
      </c>
      <c r="H70" s="45">
        <v>25891.9</v>
      </c>
    </row>
    <row r="71" spans="1:8" ht="16.2" hidden="1" x14ac:dyDescent="0.35">
      <c r="A71" s="41" t="s">
        <v>29</v>
      </c>
      <c r="B71" s="37">
        <v>7606.5</v>
      </c>
      <c r="C71" s="37">
        <f t="shared" si="7"/>
        <v>25.045768248030974</v>
      </c>
      <c r="D71" s="38">
        <v>6719.1</v>
      </c>
      <c r="E71" s="37">
        <f t="shared" si="8"/>
        <v>22.123844269420225</v>
      </c>
      <c r="F71" s="42">
        <f t="shared" si="0"/>
        <v>887.39999999999964</v>
      </c>
      <c r="G71" s="37">
        <f t="shared" si="9"/>
        <v>2.9219239786107511</v>
      </c>
      <c r="H71" s="45">
        <v>30370.400000000001</v>
      </c>
    </row>
    <row r="72" spans="1:8" ht="16.2" hidden="1" x14ac:dyDescent="0.35">
      <c r="A72" s="41" t="s">
        <v>30</v>
      </c>
      <c r="B72" s="37">
        <v>8736.2999999999993</v>
      </c>
      <c r="C72" s="37">
        <f t="shared" si="7"/>
        <v>26.845899503417076</v>
      </c>
      <c r="D72" s="38">
        <v>7598.4</v>
      </c>
      <c r="E72" s="37">
        <f t="shared" si="8"/>
        <v>23.349230542307879</v>
      </c>
      <c r="F72" s="42">
        <f t="shared" si="0"/>
        <v>1137.8999999999996</v>
      </c>
      <c r="G72" s="37">
        <f t="shared" si="9"/>
        <v>3.4966689611091977</v>
      </c>
      <c r="H72" s="45">
        <v>32542.400000000001</v>
      </c>
    </row>
    <row r="73" spans="1:8" ht="16.2" hidden="1" x14ac:dyDescent="0.35">
      <c r="A73" s="41" t="s">
        <v>31</v>
      </c>
      <c r="B73" s="37">
        <v>9387.2999999999993</v>
      </c>
      <c r="C73" s="37">
        <f t="shared" si="7"/>
        <v>27.083489610681866</v>
      </c>
      <c r="D73" s="38">
        <v>8280.7999999999993</v>
      </c>
      <c r="E73" s="37">
        <f t="shared" si="8"/>
        <v>23.891104020126598</v>
      </c>
      <c r="F73" s="42">
        <f t="shared" si="0"/>
        <v>1106.5</v>
      </c>
      <c r="G73" s="37">
        <f t="shared" si="9"/>
        <v>3.1923855905552703</v>
      </c>
      <c r="H73" s="45">
        <v>34660.6</v>
      </c>
    </row>
    <row r="74" spans="1:8" ht="16.2" hidden="1" x14ac:dyDescent="0.35">
      <c r="A74" s="41" t="s">
        <v>32</v>
      </c>
      <c r="B74" s="37">
        <v>10762</v>
      </c>
      <c r="C74" s="37">
        <v>26.813031302631973</v>
      </c>
      <c r="D74" s="38">
        <v>10680</v>
      </c>
      <c r="E74" s="37">
        <v>26.608732049071687</v>
      </c>
      <c r="F74" s="42">
        <f t="shared" si="0"/>
        <v>82</v>
      </c>
      <c r="G74" s="37">
        <v>0.20429925356028825</v>
      </c>
      <c r="H74" s="47">
        <v>40137.199999999997</v>
      </c>
    </row>
    <row r="75" spans="1:8" ht="16.2" x14ac:dyDescent="0.35">
      <c r="A75" s="35">
        <v>2009</v>
      </c>
      <c r="B75" s="37">
        <v>10325.9</v>
      </c>
      <c r="C75" s="37">
        <v>29.862024888153694</v>
      </c>
      <c r="D75" s="43">
        <v>10503.8588</v>
      </c>
      <c r="E75" s="37">
        <v>30.561877687709487</v>
      </c>
      <c r="F75" s="42">
        <f t="shared" si="0"/>
        <v>-177.95880000000034</v>
      </c>
      <c r="G75" s="37">
        <v>-0.69985279955579605</v>
      </c>
      <c r="H75" s="47"/>
    </row>
    <row r="76" spans="1:8" ht="16.2" hidden="1" x14ac:dyDescent="0.35">
      <c r="A76" s="41" t="s">
        <v>21</v>
      </c>
      <c r="B76" s="48">
        <v>997.4</v>
      </c>
      <c r="C76" s="48">
        <f t="shared" ref="C76:C86" si="10">B76/H76*100</f>
        <v>53.623655913978496</v>
      </c>
      <c r="D76" s="49">
        <v>241.5</v>
      </c>
      <c r="E76" s="48">
        <v>12.983870967741936</v>
      </c>
      <c r="F76" s="48">
        <v>755.9</v>
      </c>
      <c r="G76" s="48">
        <v>40.63978494623656</v>
      </c>
      <c r="H76" s="47">
        <v>1860</v>
      </c>
    </row>
    <row r="77" spans="1:8" ht="16.2" hidden="1" x14ac:dyDescent="0.35">
      <c r="A77" s="41" t="s">
        <v>22</v>
      </c>
      <c r="B77" s="48">
        <v>1799.8</v>
      </c>
      <c r="C77" s="48">
        <f t="shared" si="10"/>
        <v>46.635400202109189</v>
      </c>
      <c r="D77" s="49">
        <v>1440</v>
      </c>
      <c r="E77" s="48">
        <v>37.312465991241936</v>
      </c>
      <c r="F77" s="48">
        <v>359.79999999999995</v>
      </c>
      <c r="G77" s="48">
        <v>9.3229342108672544</v>
      </c>
      <c r="H77" s="47">
        <v>3859.3</v>
      </c>
    </row>
    <row r="78" spans="1:8" ht="16.2" hidden="1" x14ac:dyDescent="0.35">
      <c r="A78" s="41" t="s">
        <v>23</v>
      </c>
      <c r="B78" s="48">
        <v>2522.3000000000002</v>
      </c>
      <c r="C78" s="48">
        <f t="shared" si="10"/>
        <v>37.412857100477623</v>
      </c>
      <c r="D78" s="49">
        <v>2347.6999999999998</v>
      </c>
      <c r="E78" s="48">
        <v>34.823044290842205</v>
      </c>
      <c r="F78" s="48">
        <v>174.6</v>
      </c>
      <c r="G78" s="48">
        <v>2.5898128096354087</v>
      </c>
      <c r="H78" s="47">
        <v>6741.8</v>
      </c>
    </row>
    <row r="79" spans="1:8" ht="16.2" hidden="1" x14ac:dyDescent="0.35">
      <c r="A79" s="41" t="s">
        <v>24</v>
      </c>
      <c r="B79" s="48">
        <v>3234.2</v>
      </c>
      <c r="C79" s="48">
        <f t="shared" si="10"/>
        <v>35.951534015117829</v>
      </c>
      <c r="D79" s="49">
        <v>2972.4</v>
      </c>
      <c r="E79" s="48">
        <v>33.041351711871947</v>
      </c>
      <c r="F79" s="48">
        <v>261.8</v>
      </c>
      <c r="G79" s="48">
        <v>2.9101823032458873</v>
      </c>
      <c r="H79" s="47">
        <v>8996</v>
      </c>
    </row>
    <row r="80" spans="1:8" ht="16.2" hidden="1" x14ac:dyDescent="0.35">
      <c r="A80" s="41" t="s">
        <v>25</v>
      </c>
      <c r="B80" s="48">
        <v>3994.4</v>
      </c>
      <c r="C80" s="48">
        <f t="shared" si="10"/>
        <v>35.143100975708464</v>
      </c>
      <c r="D80" s="49">
        <v>3657.4</v>
      </c>
      <c r="E80" s="48">
        <v>32.178143778428833</v>
      </c>
      <c r="F80" s="48">
        <v>337</v>
      </c>
      <c r="G80" s="48">
        <v>2.9649571972796296</v>
      </c>
      <c r="H80" s="47">
        <v>11366.1</v>
      </c>
    </row>
    <row r="81" spans="1:8" s="54" customFormat="1" ht="16.2" hidden="1" x14ac:dyDescent="0.35">
      <c r="A81" s="50" t="s">
        <v>26</v>
      </c>
      <c r="B81" s="51">
        <v>4861.8999999999996</v>
      </c>
      <c r="C81" s="51">
        <f t="shared" si="10"/>
        <v>34.028570028765998</v>
      </c>
      <c r="D81" s="52">
        <v>4437.8999999999996</v>
      </c>
      <c r="E81" s="51">
        <v>31.060982523429239</v>
      </c>
      <c r="F81" s="51">
        <f>+B81-D81</f>
        <v>424</v>
      </c>
      <c r="G81" s="51">
        <v>2.9675875053367582</v>
      </c>
      <c r="H81" s="53">
        <v>14287.7</v>
      </c>
    </row>
    <row r="82" spans="1:8" s="54" customFormat="1" ht="16.2" hidden="1" x14ac:dyDescent="0.35">
      <c r="A82" s="50" t="s">
        <v>27</v>
      </c>
      <c r="B82" s="51">
        <v>5708.7</v>
      </c>
      <c r="C82" s="51">
        <f t="shared" si="10"/>
        <v>32.928791855334119</v>
      </c>
      <c r="D82" s="52">
        <v>5276</v>
      </c>
      <c r="E82" s="51">
        <v>30.432901681423587</v>
      </c>
      <c r="F82" s="51">
        <v>432.69999999999982</v>
      </c>
      <c r="G82" s="51">
        <v>2.4958901739105346</v>
      </c>
      <c r="H82" s="53">
        <v>17336.5</v>
      </c>
    </row>
    <row r="83" spans="1:8" s="54" customFormat="1" ht="16.2" hidden="1" x14ac:dyDescent="0.35">
      <c r="A83" s="50" t="s">
        <v>28</v>
      </c>
      <c r="B83" s="51">
        <v>6539.1</v>
      </c>
      <c r="C83" s="51">
        <f t="shared" si="10"/>
        <v>31.700116346713209</v>
      </c>
      <c r="D83" s="52">
        <v>5861.4</v>
      </c>
      <c r="E83" s="51">
        <f>D83/H83*100</f>
        <v>28.414776032577077</v>
      </c>
      <c r="F83" s="51">
        <v>677.70000000000073</v>
      </c>
      <c r="G83" s="51">
        <f>F83/H83*100</f>
        <v>3.2853403141361293</v>
      </c>
      <c r="H83" s="53">
        <v>20628</v>
      </c>
    </row>
    <row r="84" spans="1:8" s="54" customFormat="1" ht="16.2" hidden="1" x14ac:dyDescent="0.35">
      <c r="A84" s="50" t="s">
        <v>29</v>
      </c>
      <c r="B84" s="51">
        <v>7235</v>
      </c>
      <c r="C84" s="51">
        <f t="shared" si="10"/>
        <v>27.150764612064922</v>
      </c>
      <c r="D84" s="52">
        <v>6456.8</v>
      </c>
      <c r="E84" s="51">
        <f>D84/H84*100</f>
        <v>24.230415611220565</v>
      </c>
      <c r="F84" s="51">
        <v>778.2</v>
      </c>
      <c r="G84" s="51">
        <f>F84/H84*100</f>
        <v>2.9203490008443569</v>
      </c>
      <c r="H84" s="53">
        <v>26647.5</v>
      </c>
    </row>
    <row r="85" spans="1:8" s="54" customFormat="1" ht="16.2" hidden="1" x14ac:dyDescent="0.35">
      <c r="A85" s="50" t="s">
        <v>30</v>
      </c>
      <c r="B85" s="51">
        <v>8342.2000000000007</v>
      </c>
      <c r="C85" s="51">
        <f t="shared" si="10"/>
        <v>31.305751008537392</v>
      </c>
      <c r="D85" s="52">
        <v>7178.9</v>
      </c>
      <c r="E85" s="51">
        <f>D85/H85*100</f>
        <v>26.940238296275449</v>
      </c>
      <c r="F85" s="51">
        <v>1163.3000000000011</v>
      </c>
      <c r="G85" s="51">
        <f>F85/H85*100</f>
        <v>4.3655127122619426</v>
      </c>
      <c r="H85" s="53">
        <v>26647.5</v>
      </c>
    </row>
    <row r="86" spans="1:8" s="54" customFormat="1" ht="16.2" hidden="1" x14ac:dyDescent="0.35">
      <c r="A86" s="50" t="s">
        <v>31</v>
      </c>
      <c r="B86" s="51">
        <v>8919.1</v>
      </c>
      <c r="C86" s="51">
        <f t="shared" si="10"/>
        <v>30.077021130227759</v>
      </c>
      <c r="D86" s="52">
        <v>7892.2</v>
      </c>
      <c r="E86" s="51">
        <f>D86/H86*100</f>
        <v>26.614105253218767</v>
      </c>
      <c r="F86" s="51">
        <v>1026.9000000000005</v>
      </c>
      <c r="G86" s="51">
        <f>F86/H86*100</f>
        <v>3.4629158770089923</v>
      </c>
      <c r="H86" s="53">
        <v>29654.2</v>
      </c>
    </row>
    <row r="87" spans="1:8" s="54" customFormat="1" ht="16.2" hidden="1" x14ac:dyDescent="0.35">
      <c r="A87" s="50" t="s">
        <v>32</v>
      </c>
      <c r="B87" s="51">
        <v>10325.9</v>
      </c>
      <c r="C87" s="51">
        <v>29.862024888153694</v>
      </c>
      <c r="D87" s="52">
        <v>10567.9</v>
      </c>
      <c r="E87" s="51">
        <v>30.561877687709487</v>
      </c>
      <c r="F87" s="51">
        <v>-242</v>
      </c>
      <c r="G87" s="51">
        <v>0.69985279955579593</v>
      </c>
      <c r="H87" s="53">
        <v>34578.699999999997</v>
      </c>
    </row>
    <row r="88" spans="1:8" s="54" customFormat="1" ht="16.2" x14ac:dyDescent="0.35">
      <c r="A88" s="35">
        <v>2010</v>
      </c>
      <c r="B88" s="37">
        <v>11403</v>
      </c>
      <c r="C88" s="42">
        <v>27.426535849927962</v>
      </c>
      <c r="D88" s="38">
        <v>11765.9</v>
      </c>
      <c r="E88" s="42">
        <v>28.30086567070839</v>
      </c>
      <c r="F88" s="42">
        <v>-363.5</v>
      </c>
      <c r="G88" s="42">
        <v>0.87432982078042665</v>
      </c>
      <c r="H88" s="47"/>
    </row>
    <row r="89" spans="1:8" s="54" customFormat="1" ht="16.2" hidden="1" x14ac:dyDescent="0.35">
      <c r="A89" s="41" t="s">
        <v>21</v>
      </c>
      <c r="B89" s="48">
        <v>973</v>
      </c>
      <c r="C89" s="51">
        <v>30.292652552926526</v>
      </c>
      <c r="D89" s="49">
        <v>320.39999999999998</v>
      </c>
      <c r="E89" s="51">
        <v>9.9750933997509339</v>
      </c>
      <c r="F89" s="51">
        <v>652.6</v>
      </c>
      <c r="G89" s="51">
        <v>20.317559153175594</v>
      </c>
      <c r="H89" s="47">
        <v>3212</v>
      </c>
    </row>
    <row r="90" spans="1:8" s="54" customFormat="1" ht="16.2" hidden="1" x14ac:dyDescent="0.35">
      <c r="A90" s="41" t="s">
        <v>22</v>
      </c>
      <c r="B90" s="48">
        <v>1632.3</v>
      </c>
      <c r="C90" s="51">
        <v>26.636749347258487</v>
      </c>
      <c r="D90" s="49">
        <v>1081.5999999999999</v>
      </c>
      <c r="E90" s="51">
        <v>17.650130548302869</v>
      </c>
      <c r="F90" s="51">
        <v>550.70000000000005</v>
      </c>
      <c r="G90" s="51">
        <v>8.9866187989556146</v>
      </c>
      <c r="H90" s="47">
        <v>6128</v>
      </c>
    </row>
    <row r="91" spans="1:8" s="54" customFormat="1" ht="16.2" hidden="1" x14ac:dyDescent="0.35">
      <c r="A91" s="41" t="s">
        <v>23</v>
      </c>
      <c r="B91" s="48">
        <v>2446.1999999999998</v>
      </c>
      <c r="C91" s="51">
        <v>25.61036894342309</v>
      </c>
      <c r="D91" s="49">
        <v>1979.1</v>
      </c>
      <c r="E91" s="51">
        <v>20.720088780937225</v>
      </c>
      <c r="F91" s="51">
        <v>467.09999999999991</v>
      </c>
      <c r="G91" s="51">
        <v>4.8902801624858654</v>
      </c>
      <c r="H91" s="47">
        <v>9551.6</v>
      </c>
    </row>
    <row r="92" spans="1:8" s="54" customFormat="1" ht="16.2" hidden="1" x14ac:dyDescent="0.35">
      <c r="A92" s="41" t="s">
        <v>24</v>
      </c>
      <c r="B92" s="48">
        <v>3232.6</v>
      </c>
      <c r="C92" s="51">
        <v>24.895070427958629</v>
      </c>
      <c r="D92" s="49">
        <v>2779.9</v>
      </c>
      <c r="E92" s="51">
        <v>21.408713197637258</v>
      </c>
      <c r="F92" s="51">
        <v>452.69999999999982</v>
      </c>
      <c r="G92" s="51">
        <v>3.4863572303213721</v>
      </c>
      <c r="H92" s="47">
        <v>12984.9</v>
      </c>
    </row>
    <row r="93" spans="1:8" s="54" customFormat="1" ht="16.2" hidden="1" x14ac:dyDescent="0.35">
      <c r="A93" s="41" t="s">
        <v>25</v>
      </c>
      <c r="B93" s="48">
        <v>4096.2</v>
      </c>
      <c r="C93" s="51">
        <v>24.774554097944222</v>
      </c>
      <c r="D93" s="49">
        <v>3559.1</v>
      </c>
      <c r="E93" s="51">
        <v>21.526076727208945</v>
      </c>
      <c r="F93" s="51">
        <v>537.09999999999991</v>
      </c>
      <c r="G93" s="51">
        <v>3.2484773707352761</v>
      </c>
      <c r="H93" s="47">
        <v>16533.900000000001</v>
      </c>
    </row>
    <row r="94" spans="1:8" s="54" customFormat="1" ht="16.2" hidden="1" x14ac:dyDescent="0.35">
      <c r="A94" s="41" t="s">
        <v>26</v>
      </c>
      <c r="B94" s="48">
        <v>4922.7</v>
      </c>
      <c r="C94" s="51">
        <v>25.01371951219512</v>
      </c>
      <c r="D94" s="49">
        <v>4276.7</v>
      </c>
      <c r="E94" s="51">
        <v>21.731199186991869</v>
      </c>
      <c r="F94" s="51">
        <v>646</v>
      </c>
      <c r="G94" s="51">
        <v>3.2825203252032518</v>
      </c>
      <c r="H94" s="47">
        <v>19680</v>
      </c>
    </row>
    <row r="95" spans="1:8" s="54" customFormat="1" ht="16.2" hidden="1" x14ac:dyDescent="0.35">
      <c r="A95" s="41" t="s">
        <v>27</v>
      </c>
      <c r="B95" s="48">
        <v>5734.2</v>
      </c>
      <c r="C95" s="51">
        <v>24.76473458952178</v>
      </c>
      <c r="D95" s="49">
        <v>5244.1</v>
      </c>
      <c r="E95" s="51">
        <v>22.648101681300126</v>
      </c>
      <c r="F95" s="51">
        <v>490.09999999999945</v>
      </c>
      <c r="G95" s="51">
        <v>2.1166329082216544</v>
      </c>
      <c r="H95" s="47">
        <v>23154.7</v>
      </c>
    </row>
    <row r="96" spans="1:8" s="54" customFormat="1" ht="16.2" hidden="1" x14ac:dyDescent="0.35">
      <c r="A96" s="41" t="s">
        <v>28</v>
      </c>
      <c r="B96" s="48">
        <v>6708.9</v>
      </c>
      <c r="C96" s="51">
        <v>25.616656993615788</v>
      </c>
      <c r="D96" s="49">
        <v>6044.5</v>
      </c>
      <c r="E96" s="51">
        <v>23.079772123285579</v>
      </c>
      <c r="F96" s="51">
        <v>664.39999999999964</v>
      </c>
      <c r="G96" s="51">
        <v>2.5368848703302063</v>
      </c>
      <c r="H96" s="47">
        <v>26189.599999999999</v>
      </c>
    </row>
    <row r="97" spans="1:248" s="54" customFormat="1" ht="16.2" hidden="1" x14ac:dyDescent="0.35">
      <c r="A97" s="41" t="s">
        <v>29</v>
      </c>
      <c r="B97" s="48">
        <v>7504.5</v>
      </c>
      <c r="C97" s="51">
        <v>25.605636686229015</v>
      </c>
      <c r="D97" s="49">
        <v>6836.6</v>
      </c>
      <c r="E97" s="51">
        <v>23.326736727173468</v>
      </c>
      <c r="F97" s="51">
        <v>667.89999999999964</v>
      </c>
      <c r="G97" s="51">
        <v>2.2788999590555465</v>
      </c>
      <c r="H97" s="47">
        <v>29308</v>
      </c>
    </row>
    <row r="98" spans="1:248" s="54" customFormat="1" ht="16.2" hidden="1" x14ac:dyDescent="0.35">
      <c r="A98" s="41" t="s">
        <v>30</v>
      </c>
      <c r="B98" s="48">
        <v>8418.2999999999993</v>
      </c>
      <c r="C98" s="51">
        <v>25.902860044000676</v>
      </c>
      <c r="D98" s="49">
        <v>7643.8</v>
      </c>
      <c r="E98" s="51">
        <v>23.519746457637812</v>
      </c>
      <c r="F98" s="51">
        <v>774.49999999999909</v>
      </c>
      <c r="G98" s="51">
        <v>2.3831135863628643</v>
      </c>
      <c r="H98" s="47">
        <v>32499.5</v>
      </c>
    </row>
    <row r="99" spans="1:248" ht="16.2" hidden="1" x14ac:dyDescent="0.35">
      <c r="A99" s="41" t="s">
        <v>31</v>
      </c>
      <c r="B99" s="48">
        <v>9192</v>
      </c>
      <c r="C99" s="51">
        <v>25.131645860332352</v>
      </c>
      <c r="D99" s="49">
        <v>8421</v>
      </c>
      <c r="E99" s="51">
        <v>23.023671648156956</v>
      </c>
      <c r="F99" s="51">
        <v>771</v>
      </c>
      <c r="G99" s="51">
        <v>2.1079742121753968</v>
      </c>
      <c r="H99" s="47">
        <v>32499.5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</row>
    <row r="100" spans="1:248" ht="16.2" hidden="1" x14ac:dyDescent="0.35">
      <c r="A100" s="41" t="s">
        <v>32</v>
      </c>
      <c r="B100" s="48">
        <v>11402.5</v>
      </c>
      <c r="C100" s="51">
        <v>27.426535849927962</v>
      </c>
      <c r="D100" s="49">
        <v>11766</v>
      </c>
      <c r="E100" s="51">
        <v>28.30086567070839</v>
      </c>
      <c r="F100" s="51">
        <v>-363.5</v>
      </c>
      <c r="G100" s="51">
        <v>0.87432982078042665</v>
      </c>
      <c r="H100" s="47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</row>
    <row r="101" spans="1:248" ht="16.2" x14ac:dyDescent="0.35">
      <c r="A101" s="35">
        <v>2011</v>
      </c>
      <c r="B101" s="37">
        <v>15700.7</v>
      </c>
      <c r="C101" s="37">
        <v>31.358125786414746</v>
      </c>
      <c r="D101" s="38">
        <v>15397.5</v>
      </c>
      <c r="E101" s="37">
        <v>30.746969182528112</v>
      </c>
      <c r="F101" s="37">
        <v>306</v>
      </c>
      <c r="G101" s="37">
        <v>0.61115660388663651</v>
      </c>
      <c r="H101" s="47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</row>
    <row r="102" spans="1:248" ht="16.2" hidden="1" x14ac:dyDescent="0.35">
      <c r="A102" s="41" t="s">
        <v>21</v>
      </c>
      <c r="B102" s="48">
        <v>1121.5</v>
      </c>
      <c r="C102" s="51">
        <v>32.578068264342775</v>
      </c>
      <c r="D102" s="49">
        <v>382.9</v>
      </c>
      <c r="E102" s="51">
        <v>11.122730573710966</v>
      </c>
      <c r="F102" s="51">
        <v>738.6</v>
      </c>
      <c r="G102" s="51">
        <v>21.455337690631808</v>
      </c>
      <c r="H102" s="47">
        <v>3212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</row>
    <row r="103" spans="1:248" ht="16.2" hidden="1" x14ac:dyDescent="0.35">
      <c r="A103" s="41" t="s">
        <v>22</v>
      </c>
      <c r="B103" s="48">
        <v>1829.3</v>
      </c>
      <c r="C103" s="51">
        <f t="shared" ref="C103:C113" si="11">+B103/H103*100</f>
        <v>27.256202041272442</v>
      </c>
      <c r="D103" s="49">
        <v>1186.4000000000001</v>
      </c>
      <c r="E103" s="51">
        <f t="shared" ref="E103:E113" si="12">+D103/H103*100</f>
        <v>17.677121358861655</v>
      </c>
      <c r="F103" s="51">
        <f t="shared" ref="F103:F113" si="13">+B103-D103</f>
        <v>642.89999999999986</v>
      </c>
      <c r="G103" s="51">
        <f t="shared" ref="G103:G113" si="14">F103/H103*100</f>
        <v>9.579080682410785</v>
      </c>
      <c r="H103" s="47">
        <v>6711.5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</row>
    <row r="104" spans="1:248" ht="16.2" hidden="1" x14ac:dyDescent="0.35">
      <c r="A104" s="41" t="s">
        <v>23</v>
      </c>
      <c r="B104" s="48">
        <v>2768.4</v>
      </c>
      <c r="C104" s="51">
        <f t="shared" si="11"/>
        <v>26.565333793937302</v>
      </c>
      <c r="D104" s="49">
        <v>2087.4</v>
      </c>
      <c r="E104" s="51">
        <f t="shared" si="12"/>
        <v>20.03051501281055</v>
      </c>
      <c r="F104" s="51">
        <f t="shared" si="13"/>
        <v>681</v>
      </c>
      <c r="G104" s="51">
        <f t="shared" si="14"/>
        <v>6.5348187811267531</v>
      </c>
      <c r="H104" s="47">
        <v>10421.1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</row>
    <row r="105" spans="1:248" ht="16.2" hidden="1" x14ac:dyDescent="0.35">
      <c r="A105" s="41" t="s">
        <v>24</v>
      </c>
      <c r="B105" s="48">
        <v>4048.2</v>
      </c>
      <c r="C105" s="51">
        <f t="shared" si="11"/>
        <v>29.516802893203742</v>
      </c>
      <c r="D105" s="49">
        <v>2823.7</v>
      </c>
      <c r="E105" s="51">
        <f t="shared" si="12"/>
        <v>20.588556970885676</v>
      </c>
      <c r="F105" s="51">
        <f t="shared" si="13"/>
        <v>1224.5</v>
      </c>
      <c r="G105" s="51">
        <f t="shared" si="14"/>
        <v>8.9282459223180641</v>
      </c>
      <c r="H105" s="47">
        <v>13714.9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</row>
    <row r="106" spans="1:248" ht="16.2" hidden="1" x14ac:dyDescent="0.35">
      <c r="A106" s="41" t="s">
        <v>25</v>
      </c>
      <c r="B106" s="48">
        <v>4825.2</v>
      </c>
      <c r="C106" s="51">
        <f t="shared" si="11"/>
        <v>27.421206369412275</v>
      </c>
      <c r="D106" s="49">
        <v>3683</v>
      </c>
      <c r="E106" s="51">
        <f t="shared" si="12"/>
        <v>20.930179693804487</v>
      </c>
      <c r="F106" s="51">
        <f t="shared" si="13"/>
        <v>1142.1999999999998</v>
      </c>
      <c r="G106" s="51">
        <f t="shared" si="14"/>
        <v>6.4910266756077872</v>
      </c>
      <c r="H106" s="47">
        <v>17596.599999999999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</row>
    <row r="107" spans="1:248" ht="16.2" hidden="1" x14ac:dyDescent="0.35">
      <c r="A107" s="41" t="s">
        <v>26</v>
      </c>
      <c r="B107" s="48">
        <v>5610.8</v>
      </c>
      <c r="C107" s="51">
        <f t="shared" si="11"/>
        <v>24.918615237714565</v>
      </c>
      <c r="D107" s="49">
        <v>4882.1000000000004</v>
      </c>
      <c r="E107" s="51">
        <f t="shared" si="12"/>
        <v>21.682321852863456</v>
      </c>
      <c r="F107" s="51">
        <f t="shared" si="13"/>
        <v>728.69999999999982</v>
      </c>
      <c r="G107" s="51">
        <f t="shared" si="14"/>
        <v>3.2362933848511086</v>
      </c>
      <c r="H107" s="47">
        <v>22516.5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</row>
    <row r="108" spans="1:248" ht="16.2" hidden="1" x14ac:dyDescent="0.25">
      <c r="A108" s="41" t="s">
        <v>27</v>
      </c>
      <c r="B108" s="48">
        <v>6868.5</v>
      </c>
      <c r="C108" s="51">
        <f t="shared" si="11"/>
        <v>25.916618557634617</v>
      </c>
      <c r="D108" s="49">
        <v>6201.2</v>
      </c>
      <c r="E108" s="51">
        <f t="shared" si="12"/>
        <v>23.398723884342111</v>
      </c>
      <c r="F108" s="51">
        <f t="shared" si="13"/>
        <v>667.30000000000018</v>
      </c>
      <c r="G108" s="51">
        <f t="shared" si="14"/>
        <v>2.5178946732925076</v>
      </c>
      <c r="H108" s="47">
        <v>26502.3</v>
      </c>
      <c r="I108" s="54"/>
      <c r="J108" s="54"/>
      <c r="K108" s="54"/>
      <c r="L108" s="54"/>
      <c r="M108" s="54"/>
      <c r="N108" s="54"/>
      <c r="O108" s="55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</row>
    <row r="109" spans="1:248" ht="16.2" hidden="1" x14ac:dyDescent="0.35">
      <c r="A109" s="41" t="s">
        <v>28</v>
      </c>
      <c r="B109" s="48">
        <v>7738.7</v>
      </c>
      <c r="C109" s="51">
        <f t="shared" si="11"/>
        <v>25.069649613849581</v>
      </c>
      <c r="D109" s="49">
        <v>7538</v>
      </c>
      <c r="E109" s="51">
        <f t="shared" si="12"/>
        <v>24.419478567356038</v>
      </c>
      <c r="F109" s="51">
        <f t="shared" si="13"/>
        <v>200.69999999999982</v>
      </c>
      <c r="G109" s="51">
        <f t="shared" si="14"/>
        <v>0.65017104649354629</v>
      </c>
      <c r="H109" s="47">
        <v>30868.799999999999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</row>
    <row r="110" spans="1:248" ht="16.2" hidden="1" x14ac:dyDescent="0.35">
      <c r="A110" s="41" t="s">
        <v>29</v>
      </c>
      <c r="B110" s="48">
        <v>8978.9</v>
      </c>
      <c r="C110" s="51">
        <f t="shared" si="11"/>
        <v>25.963259511148507</v>
      </c>
      <c r="D110" s="49">
        <v>8734.7999999999993</v>
      </c>
      <c r="E110" s="51">
        <f t="shared" si="12"/>
        <v>25.257423423579723</v>
      </c>
      <c r="F110" s="51">
        <f t="shared" si="13"/>
        <v>244.10000000000036</v>
      </c>
      <c r="G110" s="51">
        <f t="shared" si="14"/>
        <v>0.70583608756878469</v>
      </c>
      <c r="H110" s="47">
        <v>34583.1</v>
      </c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</row>
    <row r="111" spans="1:248" ht="16.2" hidden="1" x14ac:dyDescent="0.35">
      <c r="A111" s="41" t="s">
        <v>30</v>
      </c>
      <c r="B111" s="48">
        <v>10548.7</v>
      </c>
      <c r="C111" s="51">
        <f t="shared" si="11"/>
        <v>25.924551486851811</v>
      </c>
      <c r="D111" s="49">
        <v>9897.5</v>
      </c>
      <c r="E111" s="51">
        <f t="shared" si="12"/>
        <v>24.324158269845171</v>
      </c>
      <c r="F111" s="51">
        <f t="shared" si="13"/>
        <v>651.20000000000073</v>
      </c>
      <c r="G111" s="51">
        <f t="shared" si="14"/>
        <v>1.6003932170066373</v>
      </c>
      <c r="H111" s="47">
        <v>40690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</row>
    <row r="112" spans="1:248" ht="16.2" hidden="1" x14ac:dyDescent="0.35">
      <c r="A112" s="41" t="s">
        <v>31</v>
      </c>
      <c r="B112" s="48">
        <v>11638.9</v>
      </c>
      <c r="C112" s="51">
        <f t="shared" si="11"/>
        <v>25.593162197701673</v>
      </c>
      <c r="D112" s="49">
        <v>11387.2</v>
      </c>
      <c r="E112" s="51">
        <f t="shared" si="12"/>
        <v>25.039690742051956</v>
      </c>
      <c r="F112" s="51">
        <f t="shared" si="13"/>
        <v>251.69999999999891</v>
      </c>
      <c r="G112" s="51">
        <f t="shared" si="14"/>
        <v>0.55347145564971645</v>
      </c>
      <c r="H112" s="47">
        <v>45476.6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</row>
    <row r="113" spans="1:248" ht="16.2" hidden="1" x14ac:dyDescent="0.35">
      <c r="A113" s="41" t="s">
        <v>32</v>
      </c>
      <c r="B113" s="48">
        <v>15700.7</v>
      </c>
      <c r="C113" s="51">
        <f t="shared" si="11"/>
        <v>31.358125786414746</v>
      </c>
      <c r="D113" s="49">
        <v>15394.7</v>
      </c>
      <c r="E113" s="51">
        <f t="shared" si="12"/>
        <v>30.746969182528112</v>
      </c>
      <c r="F113" s="51">
        <f t="shared" si="13"/>
        <v>306</v>
      </c>
      <c r="G113" s="51">
        <f t="shared" si="14"/>
        <v>0.61115660388663651</v>
      </c>
      <c r="H113" s="47">
        <v>50069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</row>
    <row r="114" spans="1:248" ht="16.2" x14ac:dyDescent="0.35">
      <c r="A114" s="35">
        <v>2012</v>
      </c>
      <c r="B114" s="37">
        <v>17281.5</v>
      </c>
      <c r="C114" s="37">
        <v>32.005926474673579</v>
      </c>
      <c r="D114" s="38">
        <v>17416.5</v>
      </c>
      <c r="E114" s="37">
        <v>31.67997036762663</v>
      </c>
      <c r="F114" s="42">
        <f>B114-D114</f>
        <v>-135</v>
      </c>
      <c r="G114" s="37">
        <v>0.32595610704694883</v>
      </c>
      <c r="H114" s="47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</row>
    <row r="115" spans="1:248" ht="16.2" hidden="1" x14ac:dyDescent="0.35">
      <c r="A115" s="41" t="s">
        <v>21</v>
      </c>
      <c r="B115" s="48">
        <v>1547.9</v>
      </c>
      <c r="C115" s="51">
        <f t="shared" ref="C115:C125" si="15">+B115/H115*100</f>
        <v>37.834865076261245</v>
      </c>
      <c r="D115" s="49">
        <v>460.8</v>
      </c>
      <c r="E115" s="51">
        <f t="shared" ref="E115:E125" si="16">+D115/H115*100</f>
        <v>11.26319906140008</v>
      </c>
      <c r="F115" s="51">
        <f t="shared" ref="F115:F125" si="17">+B115-D115</f>
        <v>1087.1000000000001</v>
      </c>
      <c r="G115" s="51">
        <f t="shared" ref="G115:G125" si="18">F115/H115*100</f>
        <v>26.571666014861169</v>
      </c>
      <c r="H115" s="47">
        <v>4091.2</v>
      </c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</row>
    <row r="116" spans="1:248" ht="16.2" hidden="1" x14ac:dyDescent="0.35">
      <c r="A116" s="41" t="s">
        <v>22</v>
      </c>
      <c r="B116" s="48">
        <v>2475</v>
      </c>
      <c r="C116" s="51">
        <f t="shared" si="15"/>
        <v>30.930154088404006</v>
      </c>
      <c r="D116" s="49">
        <v>1286.7</v>
      </c>
      <c r="E116" s="51">
        <f t="shared" si="16"/>
        <v>16.079931016383611</v>
      </c>
      <c r="F116" s="51">
        <f t="shared" si="17"/>
        <v>1188.3</v>
      </c>
      <c r="G116" s="51">
        <f t="shared" si="18"/>
        <v>14.850223072020396</v>
      </c>
      <c r="H116" s="47">
        <v>8001.9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</row>
    <row r="117" spans="1:248" ht="16.2" hidden="1" x14ac:dyDescent="0.35">
      <c r="A117" s="41" t="s">
        <v>23</v>
      </c>
      <c r="B117" s="48">
        <v>3487.8</v>
      </c>
      <c r="C117" s="51">
        <f t="shared" si="15"/>
        <v>28.381248423399597</v>
      </c>
      <c r="D117" s="49">
        <v>2843.2</v>
      </c>
      <c r="E117" s="51">
        <f t="shared" si="16"/>
        <v>23.135949744082151</v>
      </c>
      <c r="F117" s="51">
        <f t="shared" si="17"/>
        <v>644.60000000000036</v>
      </c>
      <c r="G117" s="51">
        <f t="shared" si="18"/>
        <v>5.2452986793174468</v>
      </c>
      <c r="H117" s="47">
        <v>12289.1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</row>
    <row r="118" spans="1:248" ht="16.2" hidden="1" x14ac:dyDescent="0.35">
      <c r="A118" s="41" t="s">
        <v>24</v>
      </c>
      <c r="B118" s="48">
        <v>5386.3</v>
      </c>
      <c r="C118" s="51">
        <f t="shared" si="15"/>
        <v>32.398796992481202</v>
      </c>
      <c r="D118" s="49">
        <v>3894.7</v>
      </c>
      <c r="E118" s="51">
        <f t="shared" si="16"/>
        <v>23.426766917293232</v>
      </c>
      <c r="F118" s="51">
        <f t="shared" si="17"/>
        <v>1491.6000000000004</v>
      </c>
      <c r="G118" s="51">
        <f t="shared" si="18"/>
        <v>8.9720300751879734</v>
      </c>
      <c r="H118" s="47">
        <v>16625</v>
      </c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</row>
    <row r="119" spans="1:248" ht="16.2" hidden="1" x14ac:dyDescent="0.35">
      <c r="A119" s="41" t="s">
        <v>25</v>
      </c>
      <c r="B119" s="48">
        <v>6715.3</v>
      </c>
      <c r="C119" s="51">
        <f t="shared" si="15"/>
        <v>32.204584692115866</v>
      </c>
      <c r="D119" s="49">
        <v>5648.5</v>
      </c>
      <c r="E119" s="51">
        <f t="shared" si="16"/>
        <v>27.08852867830424</v>
      </c>
      <c r="F119" s="51">
        <f t="shared" si="17"/>
        <v>1066.8000000000002</v>
      </c>
      <c r="G119" s="51">
        <f t="shared" si="18"/>
        <v>5.1160560138116251</v>
      </c>
      <c r="H119" s="47">
        <v>20852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</row>
    <row r="120" spans="1:248" ht="16.2" hidden="1" x14ac:dyDescent="0.35">
      <c r="A120" s="41" t="s">
        <v>26</v>
      </c>
      <c r="B120" s="48">
        <v>8134.3</v>
      </c>
      <c r="C120" s="51">
        <f t="shared" si="15"/>
        <v>31.453561885906744</v>
      </c>
      <c r="D120" s="49">
        <v>7109.5</v>
      </c>
      <c r="E120" s="51">
        <f t="shared" si="16"/>
        <v>27.490884062286121</v>
      </c>
      <c r="F120" s="51">
        <f t="shared" si="17"/>
        <v>1024.8000000000002</v>
      </c>
      <c r="G120" s="51">
        <f t="shared" si="18"/>
        <v>3.962677823620623</v>
      </c>
      <c r="H120" s="47">
        <v>25861.3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</row>
    <row r="121" spans="1:248" ht="16.2" hidden="1" x14ac:dyDescent="0.35">
      <c r="A121" s="41" t="s">
        <v>27</v>
      </c>
      <c r="B121" s="48">
        <v>9681.2000000000007</v>
      </c>
      <c r="C121" s="51">
        <f t="shared" si="15"/>
        <v>31.449724036890377</v>
      </c>
      <c r="D121" s="49">
        <v>8605.7000000000007</v>
      </c>
      <c r="E121" s="51">
        <f t="shared" si="16"/>
        <v>27.955923867316812</v>
      </c>
      <c r="F121" s="51">
        <f t="shared" si="17"/>
        <v>1075.5</v>
      </c>
      <c r="G121" s="51">
        <f t="shared" si="18"/>
        <v>3.4938001695735648</v>
      </c>
      <c r="H121" s="47">
        <v>30783.1</v>
      </c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</row>
    <row r="122" spans="1:248" ht="16.2" hidden="1" x14ac:dyDescent="0.35">
      <c r="A122" s="41" t="s">
        <v>28</v>
      </c>
      <c r="B122" s="48">
        <v>10990.8</v>
      </c>
      <c r="C122" s="51">
        <f t="shared" si="15"/>
        <v>31.280381598570138</v>
      </c>
      <c r="D122" s="49">
        <v>9724.2000000000007</v>
      </c>
      <c r="E122" s="51">
        <f t="shared" si="16"/>
        <v>27.675572910144471</v>
      </c>
      <c r="F122" s="51">
        <f t="shared" si="17"/>
        <v>1266.5999999999985</v>
      </c>
      <c r="G122" s="51">
        <f t="shared" si="18"/>
        <v>3.6048086884256736</v>
      </c>
      <c r="H122" s="47">
        <v>35136.400000000001</v>
      </c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</row>
    <row r="123" spans="1:248" ht="16.2" hidden="1" x14ac:dyDescent="0.35">
      <c r="A123" s="41" t="s">
        <v>29</v>
      </c>
      <c r="B123" s="48">
        <v>12521</v>
      </c>
      <c r="C123" s="51">
        <f t="shared" si="15"/>
        <v>31.490973476255391</v>
      </c>
      <c r="D123" s="49">
        <v>11074.2</v>
      </c>
      <c r="E123" s="51">
        <f t="shared" si="16"/>
        <v>27.852195389405594</v>
      </c>
      <c r="F123" s="51">
        <f t="shared" si="17"/>
        <v>1446.7999999999993</v>
      </c>
      <c r="G123" s="51">
        <f t="shared" si="18"/>
        <v>3.6387780868497943</v>
      </c>
      <c r="H123" s="47">
        <v>39760.6</v>
      </c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</row>
    <row r="124" spans="1:248" ht="16.2" hidden="1" x14ac:dyDescent="0.35">
      <c r="A124" s="41" t="s">
        <v>30</v>
      </c>
      <c r="B124" s="48">
        <v>14225.7</v>
      </c>
      <c r="C124" s="51">
        <f t="shared" si="15"/>
        <v>32.171740015378354</v>
      </c>
      <c r="D124" s="49">
        <v>12209.6</v>
      </c>
      <c r="E124" s="51">
        <f t="shared" si="16"/>
        <v>27.612284589985979</v>
      </c>
      <c r="F124" s="51">
        <f t="shared" si="17"/>
        <v>2016.1000000000004</v>
      </c>
      <c r="G124" s="51">
        <f t="shared" si="18"/>
        <v>4.5594554253923754</v>
      </c>
      <c r="H124" s="47">
        <v>44218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</row>
    <row r="125" spans="1:248" ht="16.2" hidden="1" x14ac:dyDescent="0.35">
      <c r="A125" s="41" t="s">
        <v>31</v>
      </c>
      <c r="B125" s="48">
        <v>15687.2</v>
      </c>
      <c r="C125" s="51">
        <f t="shared" si="15"/>
        <v>32.553217097535978</v>
      </c>
      <c r="D125" s="49">
        <v>13940.1</v>
      </c>
      <c r="E125" s="51">
        <f t="shared" si="16"/>
        <v>28.927730994783087</v>
      </c>
      <c r="F125" s="51">
        <f t="shared" si="17"/>
        <v>1747.1000000000004</v>
      </c>
      <c r="G125" s="51">
        <f t="shared" si="18"/>
        <v>3.625486102752888</v>
      </c>
      <c r="H125" s="47">
        <v>48189.4</v>
      </c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</row>
    <row r="126" spans="1:248" ht="16.2" hidden="1" x14ac:dyDescent="0.35">
      <c r="A126" s="41" t="s">
        <v>32</v>
      </c>
      <c r="B126" s="48">
        <v>17281.5</v>
      </c>
      <c r="C126" s="51">
        <v>32.005926474673579</v>
      </c>
      <c r="D126" s="49">
        <v>17416.5</v>
      </c>
      <c r="E126" s="51">
        <v>31.67997036762663</v>
      </c>
      <c r="F126" s="51">
        <v>-135</v>
      </c>
      <c r="G126" s="51">
        <v>0.32595610704694883</v>
      </c>
      <c r="H126" s="47">
        <v>53995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</row>
    <row r="127" spans="1:248" ht="16.2" x14ac:dyDescent="0.35">
      <c r="A127" s="35">
        <v>2013</v>
      </c>
      <c r="B127" s="37">
        <v>19496.3</v>
      </c>
      <c r="C127" s="37">
        <v>33.781334368425973</v>
      </c>
      <c r="D127" s="38">
        <v>19143.5</v>
      </c>
      <c r="E127" s="37">
        <v>33.172928630593226</v>
      </c>
      <c r="F127" s="42">
        <f>B127-D127</f>
        <v>352.79999999999927</v>
      </c>
      <c r="G127" s="37">
        <v>0.6084057378327492</v>
      </c>
      <c r="H127" s="47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</row>
    <row r="128" spans="1:248" ht="16.2" x14ac:dyDescent="0.35">
      <c r="A128" s="41" t="s">
        <v>21</v>
      </c>
      <c r="B128" s="48">
        <v>1768.1</v>
      </c>
      <c r="C128" s="51">
        <f t="shared" ref="C128:C137" si="19">+B128/H128*100</f>
        <v>39.516795923384663</v>
      </c>
      <c r="D128" s="49">
        <v>1391.7</v>
      </c>
      <c r="E128" s="51">
        <f t="shared" ref="E128:E137" si="20">+D128/H128*100</f>
        <v>31.104306818943744</v>
      </c>
      <c r="F128" s="51">
        <f t="shared" ref="F128:F137" si="21">+B128-D128</f>
        <v>376.39999999999986</v>
      </c>
      <c r="G128" s="51">
        <f t="shared" ref="G128:G138" si="22">F128/H128*100</f>
        <v>8.4124891044409154</v>
      </c>
      <c r="H128" s="47">
        <v>4474.3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</row>
    <row r="129" spans="1:248" ht="16.2" x14ac:dyDescent="0.35">
      <c r="A129" s="41" t="s">
        <v>22</v>
      </c>
      <c r="B129" s="48">
        <v>3202.3</v>
      </c>
      <c r="C129" s="51">
        <f t="shared" si="19"/>
        <v>38.375716031924838</v>
      </c>
      <c r="D129" s="49">
        <v>2893.4</v>
      </c>
      <c r="E129" s="51">
        <f t="shared" si="20"/>
        <v>34.673920858998635</v>
      </c>
      <c r="F129" s="51">
        <f t="shared" si="21"/>
        <v>308.90000000000009</v>
      </c>
      <c r="G129" s="51">
        <f t="shared" si="22"/>
        <v>3.7017951729262046</v>
      </c>
      <c r="H129" s="47">
        <v>8344.6</v>
      </c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</row>
    <row r="130" spans="1:248" ht="16.2" x14ac:dyDescent="0.35">
      <c r="A130" s="41" t="s">
        <v>23</v>
      </c>
      <c r="B130" s="48">
        <v>4669.3999999999996</v>
      </c>
      <c r="C130" s="51">
        <f t="shared" si="19"/>
        <v>36.066612083481374</v>
      </c>
      <c r="D130" s="49">
        <v>4514.8</v>
      </c>
      <c r="E130" s="51">
        <f t="shared" si="20"/>
        <v>34.872476171350009</v>
      </c>
      <c r="F130" s="51">
        <f t="shared" si="21"/>
        <v>154.59999999999945</v>
      </c>
      <c r="G130" s="51">
        <f t="shared" si="22"/>
        <v>1.1941359121313662</v>
      </c>
      <c r="H130" s="47">
        <v>12946.6</v>
      </c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</row>
    <row r="131" spans="1:248" ht="16.2" x14ac:dyDescent="0.35">
      <c r="A131" s="41" t="s">
        <v>24</v>
      </c>
      <c r="B131" s="48">
        <v>6653.9</v>
      </c>
      <c r="C131" s="51">
        <f t="shared" si="19"/>
        <v>38.616987318998284</v>
      </c>
      <c r="D131" s="49">
        <v>6243.5</v>
      </c>
      <c r="E131" s="51">
        <f t="shared" si="20"/>
        <v>36.235164388729288</v>
      </c>
      <c r="F131" s="51">
        <f t="shared" si="21"/>
        <v>410.39999999999964</v>
      </c>
      <c r="G131" s="51">
        <f t="shared" si="22"/>
        <v>2.3818229302689975</v>
      </c>
      <c r="H131" s="47">
        <v>17230.5</v>
      </c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</row>
    <row r="132" spans="1:248" ht="16.2" x14ac:dyDescent="0.35">
      <c r="A132" s="41" t="s">
        <v>25</v>
      </c>
      <c r="B132" s="48">
        <v>8249.4</v>
      </c>
      <c r="C132" s="51">
        <f t="shared" si="19"/>
        <v>37.295031940432111</v>
      </c>
      <c r="D132" s="49">
        <v>7434.4</v>
      </c>
      <c r="E132" s="51">
        <f t="shared" si="20"/>
        <v>33.610466877342411</v>
      </c>
      <c r="F132" s="51">
        <f t="shared" si="21"/>
        <v>815</v>
      </c>
      <c r="G132" s="51">
        <f t="shared" si="22"/>
        <v>3.6845650630897002</v>
      </c>
      <c r="H132" s="47">
        <v>22119.3</v>
      </c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</row>
    <row r="133" spans="1:248" ht="16.2" x14ac:dyDescent="0.35">
      <c r="A133" s="41" t="s">
        <v>26</v>
      </c>
      <c r="B133" s="48">
        <v>9524.5</v>
      </c>
      <c r="C133" s="51">
        <f t="shared" si="19"/>
        <v>35.013969561061685</v>
      </c>
      <c r="D133" s="49">
        <v>8730.2000000000007</v>
      </c>
      <c r="E133" s="51">
        <f t="shared" si="20"/>
        <v>32.09396367914124</v>
      </c>
      <c r="F133" s="51">
        <f t="shared" si="21"/>
        <v>794.29999999999927</v>
      </c>
      <c r="G133" s="51">
        <f t="shared" si="22"/>
        <v>2.9200058819204444</v>
      </c>
      <c r="H133" s="47">
        <v>27202</v>
      </c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</row>
    <row r="134" spans="1:248" ht="16.2" x14ac:dyDescent="0.35">
      <c r="A134" s="41" t="s">
        <v>27</v>
      </c>
      <c r="B134" s="48">
        <v>11371.4</v>
      </c>
      <c r="C134" s="51">
        <f t="shared" si="19"/>
        <v>35.209169977118407</v>
      </c>
      <c r="D134" s="49">
        <v>10224.200000000001</v>
      </c>
      <c r="E134" s="51">
        <f t="shared" si="20"/>
        <v>31.657104286196425</v>
      </c>
      <c r="F134" s="51">
        <f t="shared" si="21"/>
        <v>1147.1999999999989</v>
      </c>
      <c r="G134" s="51">
        <f t="shared" si="22"/>
        <v>3.5520656909219794</v>
      </c>
      <c r="H134" s="47">
        <v>32296.7</v>
      </c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</row>
    <row r="135" spans="1:248" ht="16.2" x14ac:dyDescent="0.35">
      <c r="A135" s="41" t="s">
        <v>28</v>
      </c>
      <c r="B135" s="48">
        <v>12890.1</v>
      </c>
      <c r="C135" s="51">
        <f t="shared" si="19"/>
        <v>34.447271230738806</v>
      </c>
      <c r="D135" s="49">
        <v>11623.2</v>
      </c>
      <c r="E135" s="51">
        <f t="shared" si="20"/>
        <v>31.06163047370643</v>
      </c>
      <c r="F135" s="51">
        <f t="shared" si="21"/>
        <v>1266.8999999999996</v>
      </c>
      <c r="G135" s="51">
        <f t="shared" si="22"/>
        <v>3.3856407570323719</v>
      </c>
      <c r="H135" s="47">
        <v>37419.800000000003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</row>
    <row r="136" spans="1:248" ht="16.2" x14ac:dyDescent="0.35">
      <c r="A136" s="41" t="s">
        <v>29</v>
      </c>
      <c r="B136" s="48">
        <v>14330.1</v>
      </c>
      <c r="C136" s="51">
        <f t="shared" si="19"/>
        <v>33.522270047721534</v>
      </c>
      <c r="D136" s="49">
        <v>12719.7</v>
      </c>
      <c r="E136" s="51">
        <f t="shared" si="20"/>
        <v>29.755076260877704</v>
      </c>
      <c r="F136" s="51">
        <f t="shared" si="21"/>
        <v>1610.3999999999996</v>
      </c>
      <c r="G136" s="51">
        <f t="shared" si="22"/>
        <v>3.7671937868438281</v>
      </c>
      <c r="H136" s="47">
        <v>42748</v>
      </c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</row>
    <row r="137" spans="1:248" ht="16.2" x14ac:dyDescent="0.35">
      <c r="A137" s="41" t="s">
        <v>30</v>
      </c>
      <c r="B137" s="48">
        <v>16234.8</v>
      </c>
      <c r="C137" s="51">
        <f t="shared" si="19"/>
        <v>34.132106650744461</v>
      </c>
      <c r="D137" s="49">
        <v>14020.7</v>
      </c>
      <c r="E137" s="51">
        <f t="shared" si="20"/>
        <v>29.477174200981406</v>
      </c>
      <c r="F137" s="51">
        <f t="shared" si="21"/>
        <v>2214.0999999999985</v>
      </c>
      <c r="G137" s="51">
        <f t="shared" si="22"/>
        <v>4.6549324497630566</v>
      </c>
      <c r="H137" s="47">
        <v>47564.6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</row>
    <row r="138" spans="1:248" ht="16.2" x14ac:dyDescent="0.35">
      <c r="A138" s="41" t="s">
        <v>32</v>
      </c>
      <c r="B138" s="48">
        <v>19496.3</v>
      </c>
      <c r="C138" s="51">
        <v>33.781334368425973</v>
      </c>
      <c r="D138" s="49">
        <v>19143.5</v>
      </c>
      <c r="E138" s="51">
        <v>33.172928630593226</v>
      </c>
      <c r="F138" s="51">
        <v>352.79999999999927</v>
      </c>
      <c r="G138" s="51">
        <f t="shared" si="22"/>
        <v>0.60637310508404541</v>
      </c>
      <c r="H138" s="47">
        <v>58182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</row>
    <row r="139" spans="1:248" ht="16.2" x14ac:dyDescent="0.35">
      <c r="A139" s="35">
        <v>2014</v>
      </c>
      <c r="B139" s="37">
        <v>18400.599999999999</v>
      </c>
      <c r="C139" s="37">
        <v>31.199027430660347</v>
      </c>
      <c r="D139" s="38">
        <v>18709</v>
      </c>
      <c r="E139" s="37">
        <v>31.705658739390074</v>
      </c>
      <c r="F139" s="42">
        <f>B139-D139</f>
        <v>-308.40000000000146</v>
      </c>
      <c r="G139" s="37">
        <v>-0.50631967614519113</v>
      </c>
      <c r="H139" s="47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</row>
    <row r="140" spans="1:248" ht="16.2" x14ac:dyDescent="0.35">
      <c r="A140" s="41" t="s">
        <v>21</v>
      </c>
      <c r="B140" s="48">
        <v>1751.7</v>
      </c>
      <c r="C140" s="51">
        <f t="shared" ref="C140:C146" si="23">+B140/H140*100</f>
        <v>40.185822436338611</v>
      </c>
      <c r="D140" s="49">
        <v>1726.8</v>
      </c>
      <c r="E140" s="51">
        <f t="shared" ref="E140:E146" si="24">+D140/H140*100</f>
        <v>39.614590502408809</v>
      </c>
      <c r="F140" s="51">
        <f t="shared" ref="F140:F146" si="25">+B140-D140</f>
        <v>24.900000000000091</v>
      </c>
      <c r="G140" s="51">
        <f t="shared" ref="G140:G151" si="26">F140/H140*100</f>
        <v>0.57123193392980254</v>
      </c>
      <c r="H140" s="47">
        <v>4359</v>
      </c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</row>
    <row r="141" spans="1:248" ht="16.2" x14ac:dyDescent="0.35">
      <c r="A141" s="41" t="s">
        <v>22</v>
      </c>
      <c r="B141" s="48">
        <v>3112.1</v>
      </c>
      <c r="C141" s="51">
        <f t="shared" si="23"/>
        <v>36.775619209680471</v>
      </c>
      <c r="D141" s="49">
        <v>3062.6</v>
      </c>
      <c r="E141" s="51">
        <f t="shared" si="24"/>
        <v>36.190678767252784</v>
      </c>
      <c r="F141" s="51">
        <f t="shared" si="25"/>
        <v>49.5</v>
      </c>
      <c r="G141" s="51">
        <f t="shared" si="26"/>
        <v>0.58494044242768006</v>
      </c>
      <c r="H141" s="47">
        <v>8462.4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</row>
    <row r="142" spans="1:248" ht="16.2" x14ac:dyDescent="0.35">
      <c r="A142" s="41" t="s">
        <v>23</v>
      </c>
      <c r="B142" s="48">
        <v>4482.5</v>
      </c>
      <c r="C142" s="51">
        <f t="shared" si="23"/>
        <v>34.085638026873092</v>
      </c>
      <c r="D142" s="49">
        <v>4374.3</v>
      </c>
      <c r="E142" s="51">
        <f t="shared" si="24"/>
        <v>33.262868136296923</v>
      </c>
      <c r="F142" s="51">
        <f t="shared" si="25"/>
        <v>108.19999999999982</v>
      </c>
      <c r="G142" s="51">
        <f t="shared" si="26"/>
        <v>0.82276989057616567</v>
      </c>
      <c r="H142" s="47">
        <v>13150.7</v>
      </c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</row>
    <row r="143" spans="1:248" ht="16.2" x14ac:dyDescent="0.35">
      <c r="A143" s="41" t="s">
        <v>24</v>
      </c>
      <c r="B143" s="48">
        <v>6471.3</v>
      </c>
      <c r="C143" s="51">
        <f t="shared" si="23"/>
        <v>35.544289614034703</v>
      </c>
      <c r="D143" s="49">
        <v>6068.7</v>
      </c>
      <c r="E143" s="51">
        <f t="shared" si="24"/>
        <v>33.332967159719438</v>
      </c>
      <c r="F143" s="51">
        <f t="shared" si="25"/>
        <v>402.60000000000036</v>
      </c>
      <c r="G143" s="51">
        <f t="shared" si="26"/>
        <v>2.2113224543152668</v>
      </c>
      <c r="H143" s="56">
        <v>18206.3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</row>
    <row r="144" spans="1:248" ht="16.2" x14ac:dyDescent="0.35">
      <c r="A144" s="41" t="s">
        <v>25</v>
      </c>
      <c r="B144" s="48">
        <v>8023</v>
      </c>
      <c r="C144" s="51">
        <f t="shared" si="23"/>
        <v>34.220808025660276</v>
      </c>
      <c r="D144" s="49">
        <v>7368.5</v>
      </c>
      <c r="E144" s="51">
        <f t="shared" si="24"/>
        <v>31.429144202552379</v>
      </c>
      <c r="F144" s="51">
        <f t="shared" si="25"/>
        <v>654.5</v>
      </c>
      <c r="G144" s="51">
        <f t="shared" si="26"/>
        <v>2.7916638231078963</v>
      </c>
      <c r="H144" s="57">
        <v>23444.799999999999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</row>
    <row r="145" spans="1:248" ht="16.2" x14ac:dyDescent="0.35">
      <c r="A145" s="41" t="s">
        <v>26</v>
      </c>
      <c r="B145" s="48">
        <v>9338.9</v>
      </c>
      <c r="C145" s="51">
        <f t="shared" si="23"/>
        <v>32.491041297011449</v>
      </c>
      <c r="D145" s="49">
        <v>8723.9</v>
      </c>
      <c r="E145" s="51">
        <f t="shared" si="24"/>
        <v>30.351389903628707</v>
      </c>
      <c r="F145" s="51">
        <f t="shared" si="25"/>
        <v>615</v>
      </c>
      <c r="G145" s="51">
        <f t="shared" si="26"/>
        <v>2.1396513933827364</v>
      </c>
      <c r="H145" s="58">
        <v>28743</v>
      </c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  <c r="IH145" s="54"/>
      <c r="II145" s="54"/>
      <c r="IJ145" s="54"/>
      <c r="IK145" s="54"/>
      <c r="IL145" s="54"/>
      <c r="IM145" s="54"/>
      <c r="IN145" s="54"/>
    </row>
    <row r="146" spans="1:248" ht="16.2" x14ac:dyDescent="0.35">
      <c r="A146" s="41" t="s">
        <v>27</v>
      </c>
      <c r="B146" s="48">
        <v>11087.2</v>
      </c>
      <c r="C146" s="51">
        <f t="shared" si="23"/>
        <v>32.614399849388732</v>
      </c>
      <c r="D146" s="49">
        <v>10313.200000000001</v>
      </c>
      <c r="E146" s="51">
        <f t="shared" si="24"/>
        <v>30.337581041806395</v>
      </c>
      <c r="F146" s="51">
        <f t="shared" si="25"/>
        <v>774</v>
      </c>
      <c r="G146" s="51">
        <f t="shared" si="26"/>
        <v>2.2768188075823361</v>
      </c>
      <c r="H146" s="58">
        <v>33994.800000000003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</row>
    <row r="147" spans="1:248" ht="16.2" x14ac:dyDescent="0.35">
      <c r="A147" s="41" t="s">
        <v>28</v>
      </c>
      <c r="B147" s="48">
        <v>12407.3</v>
      </c>
      <c r="C147" s="51">
        <v>31.674223161678356</v>
      </c>
      <c r="D147" s="49">
        <v>11468.9</v>
      </c>
      <c r="E147" s="51">
        <v>29.278610013377037</v>
      </c>
      <c r="F147" s="51">
        <v>938.39999999999964</v>
      </c>
      <c r="G147" s="51">
        <f t="shared" si="26"/>
        <v>2.3956131483013192</v>
      </c>
      <c r="H147" s="58">
        <v>39171.599999999999</v>
      </c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</row>
    <row r="148" spans="1:248" ht="16.2" x14ac:dyDescent="0.35">
      <c r="A148" s="41" t="s">
        <v>29</v>
      </c>
      <c r="B148" s="48">
        <v>14070.6</v>
      </c>
      <c r="C148" s="51">
        <v>31.873309563397317</v>
      </c>
      <c r="D148" s="49">
        <v>12693.5</v>
      </c>
      <c r="E148" s="51">
        <v>28.753845247749481</v>
      </c>
      <c r="F148" s="51">
        <v>1377.1000000000004</v>
      </c>
      <c r="G148" s="51">
        <f t="shared" si="26"/>
        <v>3.1194643156478374</v>
      </c>
      <c r="H148" s="58">
        <v>44145.4</v>
      </c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</row>
    <row r="149" spans="1:248" ht="16.2" x14ac:dyDescent="0.35">
      <c r="A149" s="41" t="s">
        <v>30</v>
      </c>
      <c r="B149" s="48">
        <v>15786.7</v>
      </c>
      <c r="C149" s="51">
        <v>32.253195517742952</v>
      </c>
      <c r="D149" s="49">
        <v>13860.8</v>
      </c>
      <c r="E149" s="51">
        <v>28.157935366438331</v>
      </c>
      <c r="F149" s="51">
        <v>1925.9000000000015</v>
      </c>
      <c r="G149" s="51">
        <f t="shared" si="26"/>
        <v>3.9124269683007924</v>
      </c>
      <c r="H149" s="59">
        <v>49225.2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</row>
    <row r="150" spans="1:248" x14ac:dyDescent="0.35">
      <c r="A150" s="41" t="s">
        <v>31</v>
      </c>
      <c r="B150" s="48">
        <v>17168.900000000001</v>
      </c>
      <c r="C150" s="51">
        <f>15876.7/53743.6*100</f>
        <v>29.541564018785493</v>
      </c>
      <c r="D150" s="49">
        <v>15096.9</v>
      </c>
      <c r="E150" s="51">
        <f>D150/53743.6*100</f>
        <v>28.0906005552289</v>
      </c>
      <c r="F150" s="51">
        <f>+B150-D150</f>
        <v>2072.0000000000018</v>
      </c>
      <c r="G150" s="51">
        <f t="shared" si="26"/>
        <v>3.8553427756979475</v>
      </c>
      <c r="H150" s="3">
        <v>53743.6</v>
      </c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</row>
    <row r="151" spans="1:248" x14ac:dyDescent="0.35">
      <c r="A151" s="41" t="s">
        <v>32</v>
      </c>
      <c r="B151" s="48">
        <v>18400.599999999999</v>
      </c>
      <c r="C151" s="51">
        <v>31.199027430660347</v>
      </c>
      <c r="D151" s="49">
        <v>18709</v>
      </c>
      <c r="E151" s="51">
        <v>31.705658739390074</v>
      </c>
      <c r="F151" s="51">
        <v>-308.40000000000146</v>
      </c>
      <c r="G151" s="51">
        <f t="shared" si="26"/>
        <v>-0.52258697497716888</v>
      </c>
      <c r="H151" s="3">
        <v>59014.1</v>
      </c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</row>
    <row r="152" spans="1:248" x14ac:dyDescent="0.35">
      <c r="A152" s="41" t="s">
        <v>33</v>
      </c>
      <c r="B152" s="37">
        <v>17498</v>
      </c>
      <c r="C152" s="42">
        <v>31.559406168298924</v>
      </c>
      <c r="D152" s="38">
        <v>17784.5</v>
      </c>
      <c r="E152" s="42">
        <v>32.725138495108745</v>
      </c>
      <c r="F152" s="42">
        <f>B152-D152</f>
        <v>-286.5</v>
      </c>
      <c r="G152" s="42">
        <v>-0.52684810592129461</v>
      </c>
      <c r="H152" s="3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</row>
    <row r="153" spans="1:248" x14ac:dyDescent="0.35">
      <c r="A153" s="41" t="s">
        <v>21</v>
      </c>
      <c r="B153" s="48">
        <v>1684.8</v>
      </c>
      <c r="C153" s="51">
        <v>46.39149709502437</v>
      </c>
      <c r="D153" s="49">
        <v>1263.2</v>
      </c>
      <c r="E153" s="51">
        <v>34.782608695652179</v>
      </c>
      <c r="F153" s="51">
        <v>421.6</v>
      </c>
      <c r="G153" s="51">
        <f t="shared" ref="G153:G219" si="27">F153/H153*100</f>
        <v>11.608888399372196</v>
      </c>
      <c r="H153" s="3">
        <v>3631.7</v>
      </c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</row>
    <row r="154" spans="1:248" x14ac:dyDescent="0.35">
      <c r="A154" s="41" t="s">
        <v>22</v>
      </c>
      <c r="B154" s="48">
        <v>2762</v>
      </c>
      <c r="C154" s="51">
        <v>38.827035537561848</v>
      </c>
      <c r="D154" s="49">
        <v>2682</v>
      </c>
      <c r="E154" s="51">
        <v>37.702429149797567</v>
      </c>
      <c r="F154" s="51">
        <v>80</v>
      </c>
      <c r="G154" s="51">
        <f t="shared" si="27"/>
        <v>1.1246063877642825</v>
      </c>
      <c r="H154" s="3">
        <v>7113.6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</row>
    <row r="155" spans="1:248" x14ac:dyDescent="0.35">
      <c r="A155" s="41" t="s">
        <v>23</v>
      </c>
      <c r="B155" s="48">
        <v>3938</v>
      </c>
      <c r="C155" s="51">
        <v>34.169197396963128</v>
      </c>
      <c r="D155" s="49">
        <v>4189.8</v>
      </c>
      <c r="E155" s="51">
        <v>36.354013015184385</v>
      </c>
      <c r="F155" s="51">
        <v>-251</v>
      </c>
      <c r="G155" s="51">
        <f t="shared" si="27"/>
        <v>-2.1778741865509761</v>
      </c>
      <c r="H155" s="3">
        <v>11525</v>
      </c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</row>
    <row r="156" spans="1:248" x14ac:dyDescent="0.35">
      <c r="A156" s="41" t="s">
        <v>24</v>
      </c>
      <c r="B156" s="48">
        <v>5356.2</v>
      </c>
      <c r="C156" s="51">
        <v>32.190636456517815</v>
      </c>
      <c r="D156" s="49">
        <v>6178.7</v>
      </c>
      <c r="E156" s="51">
        <v>37.133842178015506</v>
      </c>
      <c r="F156" s="51">
        <v>-822.5</v>
      </c>
      <c r="G156" s="51">
        <f t="shared" si="27"/>
        <v>-4.9432057214976863</v>
      </c>
      <c r="H156" s="3">
        <v>16639</v>
      </c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</row>
    <row r="157" spans="1:248" x14ac:dyDescent="0.35">
      <c r="A157" s="41" t="s">
        <v>25</v>
      </c>
      <c r="B157" s="48">
        <v>6424.4</v>
      </c>
      <c r="C157" s="51">
        <v>30.09890228304512</v>
      </c>
      <c r="D157" s="49">
        <v>7330.2</v>
      </c>
      <c r="E157" s="51">
        <v>34.34265822725505</v>
      </c>
      <c r="F157" s="51">
        <v>-906.1</v>
      </c>
      <c r="G157" s="51">
        <f t="shared" si="27"/>
        <v>-4.2451614716809649</v>
      </c>
      <c r="H157" s="3">
        <v>21344.3</v>
      </c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</row>
    <row r="158" spans="1:248" x14ac:dyDescent="0.35">
      <c r="A158" s="41" t="s">
        <v>26</v>
      </c>
      <c r="B158" s="48">
        <v>7806.9</v>
      </c>
      <c r="C158" s="51">
        <v>29.723473354375194</v>
      </c>
      <c r="D158" s="49">
        <v>8577.7999999999993</v>
      </c>
      <c r="E158" s="51">
        <v>32.658546893025346</v>
      </c>
      <c r="F158" s="51">
        <v>-770.9</v>
      </c>
      <c r="G158" s="51">
        <f t="shared" si="27"/>
        <v>-2.9350735386501481</v>
      </c>
      <c r="H158" s="3">
        <v>26265.1</v>
      </c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</row>
    <row r="159" spans="1:248" x14ac:dyDescent="0.35">
      <c r="A159" s="41" t="s">
        <v>27</v>
      </c>
      <c r="B159" s="48">
        <v>9377.2000000000007</v>
      </c>
      <c r="C159" s="51">
        <v>29.251189269281763</v>
      </c>
      <c r="D159" s="49">
        <v>9972.9</v>
      </c>
      <c r="E159" s="51">
        <v>31.109412773921857</v>
      </c>
      <c r="F159" s="51">
        <v>-595.69999999999891</v>
      </c>
      <c r="G159" s="51">
        <f t="shared" si="27"/>
        <v>-1.8582235046400966</v>
      </c>
      <c r="H159" s="3">
        <v>32057.5</v>
      </c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</row>
    <row r="160" spans="1:248" x14ac:dyDescent="0.35">
      <c r="A160" s="41" t="s">
        <v>28</v>
      </c>
      <c r="B160" s="48">
        <v>10667</v>
      </c>
      <c r="C160" s="51">
        <v>29.607856199136219</v>
      </c>
      <c r="D160" s="49">
        <v>10794</v>
      </c>
      <c r="E160" s="51">
        <v>29.960363721147122</v>
      </c>
      <c r="F160" s="51">
        <v>-127</v>
      </c>
      <c r="G160" s="51">
        <f t="shared" si="27"/>
        <v>-0.3525075220109028</v>
      </c>
      <c r="H160" s="3">
        <v>36027.599999999999</v>
      </c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  <c r="IH160" s="54"/>
      <c r="II160" s="54"/>
      <c r="IJ160" s="54"/>
      <c r="IK160" s="54"/>
      <c r="IL160" s="54"/>
      <c r="IM160" s="54"/>
      <c r="IN160" s="54"/>
    </row>
    <row r="161" spans="1:248" x14ac:dyDescent="0.35">
      <c r="A161" s="41" t="s">
        <v>29</v>
      </c>
      <c r="B161" s="48">
        <v>12066.3</v>
      </c>
      <c r="C161" s="51">
        <v>29.662671098174947</v>
      </c>
      <c r="D161" s="49">
        <v>12158.4</v>
      </c>
      <c r="E161" s="51">
        <v>29.889081183134042</v>
      </c>
      <c r="F161" s="51">
        <v>-92.100000000000364</v>
      </c>
      <c r="G161" s="51">
        <f t="shared" si="27"/>
        <v>-0.22641008495909465</v>
      </c>
      <c r="H161" s="3">
        <v>40678.400000000001</v>
      </c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</row>
    <row r="162" spans="1:248" x14ac:dyDescent="0.35">
      <c r="A162" s="41" t="s">
        <v>30</v>
      </c>
      <c r="B162" s="48">
        <v>13874.1</v>
      </c>
      <c r="C162" s="51">
        <v>30.203897698476972</v>
      </c>
      <c r="D162" s="49">
        <v>13925.3</v>
      </c>
      <c r="E162" s="51">
        <v>30.315360032045419</v>
      </c>
      <c r="F162" s="51">
        <v>-51.199999999998909</v>
      </c>
      <c r="G162" s="51">
        <f t="shared" si="27"/>
        <v>-0.11146233356844681</v>
      </c>
      <c r="H162" s="3">
        <v>45934.8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</row>
    <row r="163" spans="1:248" x14ac:dyDescent="0.35">
      <c r="A163" s="41" t="s">
        <v>31</v>
      </c>
      <c r="B163" s="48">
        <v>15455.3</v>
      </c>
      <c r="C163" s="51">
        <v>30.875093642311342</v>
      </c>
      <c r="D163" s="49">
        <v>15469.2</v>
      </c>
      <c r="E163" s="51">
        <v>30.902861709034614</v>
      </c>
      <c r="F163" s="51">
        <v>-13.900000000001455</v>
      </c>
      <c r="G163" s="51">
        <f t="shared" si="27"/>
        <v>-2.7768066723271149E-2</v>
      </c>
      <c r="H163" s="3">
        <v>50057.5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</row>
    <row r="164" spans="1:248" x14ac:dyDescent="0.35">
      <c r="A164" s="41" t="s">
        <v>32</v>
      </c>
      <c r="B164" s="48">
        <v>17498</v>
      </c>
      <c r="C164" s="48">
        <f>+B164/H164*100</f>
        <v>32.177271055535122</v>
      </c>
      <c r="D164" s="49">
        <v>17784.5</v>
      </c>
      <c r="E164" s="48">
        <v>32.725138495108702</v>
      </c>
      <c r="F164" s="51">
        <v>-286.5</v>
      </c>
      <c r="G164" s="51">
        <f t="shared" si="27"/>
        <v>-0.52684810592129461</v>
      </c>
      <c r="H164" s="3">
        <v>54380</v>
      </c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</row>
    <row r="165" spans="1:248" x14ac:dyDescent="0.35">
      <c r="A165" s="41" t="s">
        <v>34</v>
      </c>
      <c r="B165" s="37">
        <v>17506</v>
      </c>
      <c r="C165" s="42">
        <v>28.963412615928458</v>
      </c>
      <c r="D165" s="38">
        <v>17751</v>
      </c>
      <c r="E165" s="37">
        <v>29.576729896295411</v>
      </c>
      <c r="F165" s="42">
        <f>B165-D165</f>
        <v>-245</v>
      </c>
      <c r="G165" s="42">
        <v>-0.40208242689751522</v>
      </c>
      <c r="H165" s="3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</row>
    <row r="166" spans="1:248" x14ac:dyDescent="0.35">
      <c r="A166" s="41" t="s">
        <v>21</v>
      </c>
      <c r="B166" s="48">
        <v>1349.6</v>
      </c>
      <c r="C166" s="51">
        <v>33.645791783007581</v>
      </c>
      <c r="D166" s="49">
        <v>516.4</v>
      </c>
      <c r="E166" s="51">
        <v>12.873952931790985</v>
      </c>
      <c r="F166" s="51">
        <v>833.19999999999993</v>
      </c>
      <c r="G166" s="51">
        <f t="shared" si="27"/>
        <v>20.771838851216593</v>
      </c>
      <c r="H166" s="3">
        <v>4011.2</v>
      </c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</row>
    <row r="167" spans="1:248" x14ac:dyDescent="0.35">
      <c r="A167" s="41" t="s">
        <v>22</v>
      </c>
      <c r="B167" s="48">
        <v>2382.5</v>
      </c>
      <c r="C167" s="51">
        <v>30.201427358119844</v>
      </c>
      <c r="D167" s="49">
        <v>1345.9</v>
      </c>
      <c r="E167" s="51">
        <f>D167/H167*100</f>
        <v>17.061112730868206</v>
      </c>
      <c r="F167" s="51">
        <f>B167-D167</f>
        <v>1036.5999999999999</v>
      </c>
      <c r="G167" s="51">
        <f t="shared" si="27"/>
        <v>13.140314627251637</v>
      </c>
      <c r="H167" s="3">
        <v>7888.7</v>
      </c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</row>
    <row r="168" spans="1:248" x14ac:dyDescent="0.35">
      <c r="A168" s="41" t="s">
        <v>23</v>
      </c>
      <c r="B168" s="48">
        <v>3678.5</v>
      </c>
      <c r="C168" s="51">
        <f>B168/H168*100</f>
        <v>29.220650265714486</v>
      </c>
      <c r="D168" s="49">
        <v>2623.4</v>
      </c>
      <c r="E168" s="51">
        <f>D168/H168*100</f>
        <v>20.839324155790511</v>
      </c>
      <c r="F168" s="51">
        <f>B168-D168</f>
        <v>1055.0999999999999</v>
      </c>
      <c r="G168" s="51">
        <f t="shared" si="27"/>
        <v>8.3813261099239789</v>
      </c>
      <c r="H168" s="3">
        <v>12588.7</v>
      </c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</row>
    <row r="169" spans="1:248" x14ac:dyDescent="0.35">
      <c r="A169" s="41" t="s">
        <v>24</v>
      </c>
      <c r="B169" s="48">
        <v>4713.6000000000004</v>
      </c>
      <c r="C169" s="51">
        <v>27.944201708570716</v>
      </c>
      <c r="D169" s="49">
        <v>3999.8</v>
      </c>
      <c r="E169" s="51">
        <v>23.712495331369048</v>
      </c>
      <c r="F169" s="51">
        <v>713.80000000000018</v>
      </c>
      <c r="G169" s="51">
        <f t="shared" si="27"/>
        <v>4.2317063772016672</v>
      </c>
      <c r="H169" s="3">
        <v>16867.900000000001</v>
      </c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</row>
    <row r="170" spans="1:248" x14ac:dyDescent="0.35">
      <c r="A170" s="41" t="s">
        <v>25</v>
      </c>
      <c r="B170" s="48">
        <v>5453.9</v>
      </c>
      <c r="C170" s="51">
        <v>25.351883529805509</v>
      </c>
      <c r="D170" s="49">
        <v>5316.1</v>
      </c>
      <c r="E170" s="51">
        <v>24.711334647279763</v>
      </c>
      <c r="F170" s="51">
        <v>137.79999999999927</v>
      </c>
      <c r="G170" s="51">
        <f t="shared" si="27"/>
        <v>0.64054888252574871</v>
      </c>
      <c r="H170" s="3">
        <v>21512.799999999999</v>
      </c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</row>
    <row r="171" spans="1:248" x14ac:dyDescent="0.35">
      <c r="A171" s="41" t="s">
        <v>26</v>
      </c>
      <c r="B171" s="48">
        <v>6133.8</v>
      </c>
      <c r="C171" s="51">
        <v>22.715842724508654</v>
      </c>
      <c r="D171" s="49">
        <v>6821.5</v>
      </c>
      <c r="E171" s="51">
        <v>25.262662810205054</v>
      </c>
      <c r="F171" s="51">
        <v>-687.69999999999982</v>
      </c>
      <c r="G171" s="51">
        <f t="shared" si="27"/>
        <v>-2.5468200856964032</v>
      </c>
      <c r="H171" s="3">
        <v>27002.3</v>
      </c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</row>
    <row r="172" spans="1:248" x14ac:dyDescent="0.35">
      <c r="A172" s="41" t="s">
        <v>27</v>
      </c>
      <c r="B172" s="48">
        <v>7007.5</v>
      </c>
      <c r="C172" s="51">
        <v>21.81485932022937</v>
      </c>
      <c r="D172" s="49">
        <v>8193.5</v>
      </c>
      <c r="E172" s="51">
        <v>25.506963944388065</v>
      </c>
      <c r="F172" s="51">
        <v>-1186</v>
      </c>
      <c r="G172" s="51">
        <f t="shared" si="27"/>
        <v>-3.6921046241586923</v>
      </c>
      <c r="H172" s="3">
        <v>32122.6</v>
      </c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  <c r="IN172" s="54"/>
    </row>
    <row r="173" spans="1:248" x14ac:dyDescent="0.35">
      <c r="A173" s="41" t="s">
        <v>28</v>
      </c>
      <c r="B173" s="48">
        <v>8281.5</v>
      </c>
      <c r="C173" s="51">
        <v>21.777489100079414</v>
      </c>
      <c r="D173" s="49">
        <v>9348.5</v>
      </c>
      <c r="E173" s="51">
        <v>24.583331141954044</v>
      </c>
      <c r="F173" s="51">
        <v>-1067</v>
      </c>
      <c r="G173" s="51">
        <f t="shared" si="27"/>
        <v>-2.8058420418746284</v>
      </c>
      <c r="H173" s="3">
        <v>38027.800000000003</v>
      </c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  <c r="HP173" s="54"/>
      <c r="HQ173" s="54"/>
      <c r="HR173" s="54"/>
      <c r="HS173" s="54"/>
      <c r="HT173" s="54"/>
      <c r="HU173" s="54"/>
      <c r="HV173" s="54"/>
      <c r="HW173" s="54"/>
      <c r="HX173" s="54"/>
      <c r="HY173" s="54"/>
      <c r="HZ173" s="54"/>
      <c r="IA173" s="54"/>
      <c r="IB173" s="54"/>
      <c r="IC173" s="54"/>
      <c r="ID173" s="54"/>
      <c r="IE173" s="54"/>
      <c r="IF173" s="54"/>
      <c r="IG173" s="54"/>
      <c r="IH173" s="54"/>
      <c r="II173" s="54"/>
      <c r="IJ173" s="54"/>
      <c r="IK173" s="54"/>
      <c r="IL173" s="54"/>
      <c r="IM173" s="54"/>
      <c r="IN173" s="54"/>
    </row>
    <row r="174" spans="1:248" x14ac:dyDescent="0.35">
      <c r="A174" s="41" t="s">
        <v>29</v>
      </c>
      <c r="B174" s="48">
        <v>10103.1</v>
      </c>
      <c r="C174" s="51">
        <v>23.259577818552685</v>
      </c>
      <c r="D174" s="49">
        <v>10622.2</v>
      </c>
      <c r="E174" s="51">
        <v>24.454661193517865</v>
      </c>
      <c r="F174" s="51">
        <v>-519.10000000000036</v>
      </c>
      <c r="G174" s="51">
        <f t="shared" si="27"/>
        <v>-1.1950833749651797</v>
      </c>
      <c r="H174" s="3">
        <v>43436.3</v>
      </c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</row>
    <row r="175" spans="1:248" x14ac:dyDescent="0.35">
      <c r="A175" s="41" t="s">
        <v>30</v>
      </c>
      <c r="B175" s="48">
        <v>12103.9</v>
      </c>
      <c r="C175" s="51">
        <v>24.589727649857586</v>
      </c>
      <c r="D175" s="49">
        <v>12468.2</v>
      </c>
      <c r="E175" s="51">
        <v>25.329822807851549</v>
      </c>
      <c r="F175" s="51">
        <v>-364.30000000000109</v>
      </c>
      <c r="G175" s="51">
        <f t="shared" si="27"/>
        <v>-0.74009515799396441</v>
      </c>
      <c r="H175" s="3">
        <v>49223.4</v>
      </c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</row>
    <row r="176" spans="1:248" x14ac:dyDescent="0.35">
      <c r="A176" s="41" t="s">
        <v>31</v>
      </c>
      <c r="B176" s="48">
        <v>12965.5</v>
      </c>
      <c r="C176" s="51">
        <v>23.819146805895677</v>
      </c>
      <c r="D176" s="49">
        <v>13927.4</v>
      </c>
      <c r="E176" s="51">
        <v>25.586270118732902</v>
      </c>
      <c r="F176" s="51">
        <v>-961.89999999999964</v>
      </c>
      <c r="G176" s="51">
        <f t="shared" si="27"/>
        <v>-1.7671233128372252</v>
      </c>
      <c r="H176" s="3">
        <v>54433.1</v>
      </c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</row>
    <row r="177" spans="1:248" x14ac:dyDescent="0.35">
      <c r="A177" s="41" t="s">
        <v>32</v>
      </c>
      <c r="B177" s="48">
        <v>17506</v>
      </c>
      <c r="C177" s="48">
        <v>28.963412615928458</v>
      </c>
      <c r="D177" s="49">
        <v>17751</v>
      </c>
      <c r="E177" s="51">
        <v>29.576729896295411</v>
      </c>
      <c r="F177" s="51">
        <v>-245</v>
      </c>
      <c r="G177" s="51">
        <f t="shared" si="27"/>
        <v>-0.40545997365337644</v>
      </c>
      <c r="H177" s="3">
        <v>60425.2</v>
      </c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</row>
    <row r="178" spans="1:248" x14ac:dyDescent="0.35">
      <c r="A178" s="41" t="s">
        <v>35</v>
      </c>
      <c r="B178" s="37">
        <v>16516.683993999995</v>
      </c>
      <c r="C178" s="42">
        <v>23.450312325782669</v>
      </c>
      <c r="D178" s="38">
        <v>17594.477983999997</v>
      </c>
      <c r="E178" s="42">
        <v>25.077885395472453</v>
      </c>
      <c r="F178" s="42">
        <f>B178-D178</f>
        <v>-1077.7939900000019</v>
      </c>
      <c r="G178" s="42">
        <v>-1.6275730696897843</v>
      </c>
      <c r="H178" s="3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  <c r="IH178" s="54"/>
      <c r="II178" s="54"/>
      <c r="IJ178" s="54"/>
      <c r="IK178" s="54"/>
      <c r="IL178" s="54"/>
      <c r="IM178" s="54"/>
      <c r="IN178" s="54"/>
    </row>
    <row r="179" spans="1:248" x14ac:dyDescent="0.35">
      <c r="A179" s="41" t="s">
        <v>21</v>
      </c>
      <c r="B179" s="48">
        <v>1243.5999999999999</v>
      </c>
      <c r="C179" s="51">
        <v>23.764116871452863</v>
      </c>
      <c r="D179" s="49">
        <v>924.9</v>
      </c>
      <c r="E179" s="51">
        <v>17.674036422006075</v>
      </c>
      <c r="F179" s="51">
        <v>318.69999999999993</v>
      </c>
      <c r="G179" s="51">
        <f t="shared" si="27"/>
        <v>6.0900804494467886</v>
      </c>
      <c r="H179" s="3">
        <v>5233.1000000000004</v>
      </c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</row>
    <row r="180" spans="1:248" x14ac:dyDescent="0.35">
      <c r="A180" s="41" t="s">
        <v>22</v>
      </c>
      <c r="B180" s="48">
        <v>2370.5</v>
      </c>
      <c r="C180" s="51">
        <v>23.604445064027242</v>
      </c>
      <c r="D180" s="49">
        <v>2191.6999999999998</v>
      </c>
      <c r="E180" s="51">
        <v>21.824029633760176</v>
      </c>
      <c r="F180" s="51">
        <v>178.80000000000018</v>
      </c>
      <c r="G180" s="51">
        <f t="shared" si="27"/>
        <v>1.7804154302670641</v>
      </c>
      <c r="H180" s="3">
        <v>10042.6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</row>
    <row r="181" spans="1:248" x14ac:dyDescent="0.35">
      <c r="A181" s="41" t="s">
        <v>23</v>
      </c>
      <c r="B181" s="48">
        <v>3591.5</v>
      </c>
      <c r="C181" s="51">
        <v>23.582211074413809</v>
      </c>
      <c r="D181" s="49">
        <v>3912.7</v>
      </c>
      <c r="E181" s="51">
        <v>25.691248021957097</v>
      </c>
      <c r="F181" s="51">
        <v>-321.19999999999982</v>
      </c>
      <c r="G181" s="51">
        <f t="shared" si="27"/>
        <v>-2.1090369475432857</v>
      </c>
      <c r="H181" s="3">
        <v>15229.7</v>
      </c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</row>
    <row r="182" spans="1:248" x14ac:dyDescent="0.35">
      <c r="A182" s="41" t="s">
        <v>24</v>
      </c>
      <c r="B182" s="48">
        <v>5021.8999999999996</v>
      </c>
      <c r="C182" s="51">
        <v>24.935202931508755</v>
      </c>
      <c r="D182" s="49">
        <v>5390</v>
      </c>
      <c r="E182" s="51">
        <v>26.762927139296323</v>
      </c>
      <c r="F182" s="51">
        <v>-368.10000000000036</v>
      </c>
      <c r="G182" s="51">
        <f t="shared" si="27"/>
        <v>-1.806067326421771</v>
      </c>
      <c r="H182" s="3">
        <v>20381.3</v>
      </c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  <c r="IH182" s="54"/>
      <c r="II182" s="54"/>
      <c r="IJ182" s="54"/>
      <c r="IK182" s="54"/>
      <c r="IL182" s="54"/>
      <c r="IM182" s="54"/>
      <c r="IN182" s="54"/>
    </row>
    <row r="183" spans="1:248" x14ac:dyDescent="0.35">
      <c r="A183" s="41" t="s">
        <v>25</v>
      </c>
      <c r="B183" s="48">
        <v>6335.7</v>
      </c>
      <c r="C183" s="51">
        <v>25.004045195688807</v>
      </c>
      <c r="D183" s="49">
        <v>6724.1</v>
      </c>
      <c r="E183" s="51">
        <v>26.536878371818602</v>
      </c>
      <c r="F183" s="51">
        <v>-388.40000000000055</v>
      </c>
      <c r="G183" s="51">
        <f t="shared" si="27"/>
        <v>-1.5328331761297955</v>
      </c>
      <c r="H183" s="3">
        <v>25338.7</v>
      </c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</row>
    <row r="184" spans="1:248" x14ac:dyDescent="0.35">
      <c r="A184" s="41" t="s">
        <v>26</v>
      </c>
      <c r="B184" s="48">
        <v>7722.8</v>
      </c>
      <c r="C184" s="51">
        <v>24.665129381104165</v>
      </c>
      <c r="D184" s="49">
        <v>8193.9</v>
      </c>
      <c r="E184" s="51">
        <v>26.169731656371965</v>
      </c>
      <c r="F184" s="51">
        <v>-471.09999999999945</v>
      </c>
      <c r="G184" s="51">
        <f t="shared" si="27"/>
        <v>-1.504602275267799</v>
      </c>
      <c r="H184" s="3">
        <v>31310.6</v>
      </c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  <c r="GN184" s="54"/>
      <c r="GO184" s="54"/>
      <c r="GP184" s="54"/>
      <c r="GQ184" s="54"/>
      <c r="GR184" s="54"/>
      <c r="GS184" s="54"/>
      <c r="GT184" s="54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  <c r="HP184" s="54"/>
      <c r="HQ184" s="54"/>
      <c r="HR184" s="54"/>
      <c r="HS184" s="54"/>
      <c r="HT184" s="54"/>
      <c r="HU184" s="54"/>
      <c r="HV184" s="54"/>
      <c r="HW184" s="54"/>
      <c r="HX184" s="54"/>
      <c r="HY184" s="54"/>
      <c r="HZ184" s="54"/>
      <c r="IA184" s="54"/>
      <c r="IB184" s="54"/>
      <c r="IC184" s="54"/>
      <c r="ID184" s="54"/>
      <c r="IE184" s="54"/>
      <c r="IF184" s="54"/>
      <c r="IG184" s="54"/>
      <c r="IH184" s="54"/>
      <c r="II184" s="54"/>
      <c r="IJ184" s="54"/>
      <c r="IK184" s="54"/>
      <c r="IL184" s="54"/>
      <c r="IM184" s="54"/>
      <c r="IN184" s="54"/>
    </row>
    <row r="185" spans="1:248" x14ac:dyDescent="0.35">
      <c r="A185" s="41" t="s">
        <v>27</v>
      </c>
      <c r="B185" s="48">
        <v>9410.7000000000007</v>
      </c>
      <c r="C185" s="51">
        <v>24.99827336141999</v>
      </c>
      <c r="D185" s="49">
        <v>9765.6</v>
      </c>
      <c r="E185" s="51">
        <v>25.941018026106775</v>
      </c>
      <c r="F185" s="51">
        <v>-354.89999999999964</v>
      </c>
      <c r="G185" s="51">
        <f t="shared" si="27"/>
        <v>-0.94274466468678675</v>
      </c>
      <c r="H185" s="3">
        <v>37645.4</v>
      </c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  <c r="GN185" s="54"/>
      <c r="GO185" s="54"/>
      <c r="GP185" s="54"/>
      <c r="GQ185" s="54"/>
      <c r="GR185" s="54"/>
      <c r="GS185" s="54"/>
      <c r="GT185" s="54"/>
      <c r="GU185" s="54"/>
      <c r="GV185" s="54"/>
      <c r="GW185" s="54"/>
      <c r="GX185" s="54"/>
      <c r="GY185" s="54"/>
      <c r="GZ185" s="54"/>
      <c r="HA185" s="54"/>
      <c r="HB185" s="54"/>
      <c r="HC185" s="54"/>
      <c r="HD185" s="54"/>
      <c r="HE185" s="54"/>
      <c r="HF185" s="54"/>
      <c r="HG185" s="54"/>
      <c r="HH185" s="54"/>
      <c r="HI185" s="54"/>
      <c r="HJ185" s="54"/>
      <c r="HK185" s="54"/>
      <c r="HL185" s="54"/>
      <c r="HM185" s="54"/>
      <c r="HN185" s="54"/>
      <c r="HO185" s="54"/>
      <c r="HP185" s="54"/>
      <c r="HQ185" s="54"/>
      <c r="HR185" s="54"/>
      <c r="HS185" s="54"/>
      <c r="HT185" s="54"/>
      <c r="HU185" s="54"/>
      <c r="HV185" s="54"/>
      <c r="HW185" s="54"/>
      <c r="HX185" s="54"/>
      <c r="HY185" s="54"/>
      <c r="HZ185" s="54"/>
      <c r="IA185" s="54"/>
      <c r="IB185" s="54"/>
      <c r="IC185" s="54"/>
      <c r="ID185" s="54"/>
      <c r="IE185" s="54"/>
      <c r="IF185" s="54"/>
      <c r="IG185" s="54"/>
      <c r="IH185" s="54"/>
      <c r="II185" s="54"/>
      <c r="IJ185" s="54"/>
      <c r="IK185" s="54"/>
      <c r="IL185" s="54"/>
      <c r="IM185" s="54"/>
      <c r="IN185" s="54"/>
    </row>
    <row r="186" spans="1:248" x14ac:dyDescent="0.35">
      <c r="A186" s="41" t="s">
        <v>28</v>
      </c>
      <c r="B186" s="48">
        <v>10788.8</v>
      </c>
      <c r="C186" s="51">
        <v>24.680874426946552</v>
      </c>
      <c r="D186" s="49">
        <v>11327.5</v>
      </c>
      <c r="E186" s="51">
        <v>25.913225295791666</v>
      </c>
      <c r="F186" s="51">
        <v>-538.70000000000073</v>
      </c>
      <c r="G186" s="51">
        <f t="shared" si="27"/>
        <v>-1.2323508688451104</v>
      </c>
      <c r="H186" s="3">
        <v>43713.2</v>
      </c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  <c r="GN186" s="54"/>
      <c r="GO186" s="54"/>
      <c r="GP186" s="54"/>
      <c r="GQ186" s="54"/>
      <c r="GR186" s="54"/>
      <c r="GS186" s="54"/>
      <c r="GT186" s="54"/>
      <c r="GU186" s="54"/>
      <c r="GV186" s="54"/>
      <c r="GW186" s="54"/>
      <c r="GX186" s="54"/>
      <c r="GY186" s="54"/>
      <c r="GZ186" s="54"/>
      <c r="HA186" s="54"/>
      <c r="HB186" s="54"/>
      <c r="HC186" s="54"/>
      <c r="HD186" s="54"/>
      <c r="HE186" s="54"/>
      <c r="HF186" s="54"/>
      <c r="HG186" s="54"/>
      <c r="HH186" s="54"/>
      <c r="HI186" s="54"/>
      <c r="HJ186" s="54"/>
      <c r="HK186" s="54"/>
      <c r="HL186" s="54"/>
      <c r="HM186" s="54"/>
      <c r="HN186" s="54"/>
      <c r="HO186" s="54"/>
      <c r="HP186" s="54"/>
      <c r="HQ186" s="54"/>
      <c r="HR186" s="54"/>
      <c r="HS186" s="54"/>
      <c r="HT186" s="54"/>
      <c r="HU186" s="54"/>
      <c r="HV186" s="54"/>
      <c r="HW186" s="54"/>
      <c r="HX186" s="54"/>
      <c r="HY186" s="54"/>
      <c r="HZ186" s="54"/>
      <c r="IA186" s="54"/>
      <c r="IB186" s="54"/>
      <c r="IC186" s="54"/>
      <c r="ID186" s="54"/>
      <c r="IE186" s="54"/>
      <c r="IF186" s="54"/>
      <c r="IG186" s="54"/>
      <c r="IH186" s="54"/>
      <c r="II186" s="54"/>
      <c r="IJ186" s="54"/>
      <c r="IK186" s="54"/>
      <c r="IL186" s="54"/>
      <c r="IM186" s="54"/>
      <c r="IN186" s="54"/>
    </row>
    <row r="187" spans="1:248" x14ac:dyDescent="0.35">
      <c r="A187" s="41" t="s">
        <v>29</v>
      </c>
      <c r="B187" s="48">
        <v>12045.1</v>
      </c>
      <c r="C187" s="51">
        <v>24.057818176734116</v>
      </c>
      <c r="D187" s="49">
        <v>12783.7</v>
      </c>
      <c r="E187" s="51">
        <v>25.533032538203575</v>
      </c>
      <c r="F187" s="51">
        <v>-738.60000000000036</v>
      </c>
      <c r="G187" s="51">
        <f t="shared" si="27"/>
        <v>-1.4752143614694628</v>
      </c>
      <c r="H187" s="3">
        <v>50067.3</v>
      </c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  <c r="HH187" s="54"/>
      <c r="HI187" s="54"/>
      <c r="HJ187" s="54"/>
      <c r="HK187" s="54"/>
      <c r="HL187" s="54"/>
      <c r="HM187" s="54"/>
      <c r="HN187" s="54"/>
      <c r="HO187" s="54"/>
      <c r="HP187" s="54"/>
      <c r="HQ187" s="54"/>
      <c r="HR187" s="54"/>
      <c r="HS187" s="54"/>
      <c r="HT187" s="54"/>
      <c r="HU187" s="54"/>
      <c r="HV187" s="54"/>
      <c r="HW187" s="54"/>
      <c r="HX187" s="54"/>
      <c r="HY187" s="54"/>
      <c r="HZ187" s="54"/>
      <c r="IA187" s="54"/>
      <c r="IB187" s="54"/>
      <c r="IC187" s="54"/>
      <c r="ID187" s="54"/>
      <c r="IE187" s="54"/>
      <c r="IF187" s="54"/>
      <c r="IG187" s="54"/>
      <c r="IH187" s="54"/>
      <c r="II187" s="54"/>
      <c r="IJ187" s="54"/>
      <c r="IK187" s="54"/>
      <c r="IL187" s="54"/>
      <c r="IM187" s="54"/>
      <c r="IN187" s="54"/>
    </row>
    <row r="188" spans="1:248" x14ac:dyDescent="0.35">
      <c r="A188" s="41" t="s">
        <v>30</v>
      </c>
      <c r="B188" s="48">
        <v>13557.2</v>
      </c>
      <c r="C188" s="51">
        <v>24.002903605605379</v>
      </c>
      <c r="D188" s="49">
        <v>14150.2</v>
      </c>
      <c r="E188" s="51">
        <v>25.052804900719707</v>
      </c>
      <c r="F188" s="51">
        <v>-593</v>
      </c>
      <c r="G188" s="51">
        <f t="shared" si="27"/>
        <v>-1.0499012951143294</v>
      </c>
      <c r="H188" s="3">
        <v>56481.5</v>
      </c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  <c r="FW188" s="54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  <c r="GH188" s="54"/>
      <c r="GI188" s="54"/>
      <c r="GJ188" s="54"/>
      <c r="GK188" s="54"/>
      <c r="GL188" s="54"/>
      <c r="GM188" s="54"/>
      <c r="GN188" s="54"/>
      <c r="GO188" s="54"/>
      <c r="GP188" s="54"/>
      <c r="GQ188" s="54"/>
      <c r="GR188" s="54"/>
      <c r="GS188" s="54"/>
      <c r="GT188" s="54"/>
      <c r="GU188" s="54"/>
      <c r="GV188" s="54"/>
      <c r="GW188" s="54"/>
      <c r="GX188" s="54"/>
      <c r="GY188" s="54"/>
      <c r="GZ188" s="54"/>
      <c r="HA188" s="54"/>
      <c r="HB188" s="54"/>
      <c r="HC188" s="54"/>
      <c r="HD188" s="54"/>
      <c r="HE188" s="54"/>
      <c r="HF188" s="54"/>
      <c r="HG188" s="54"/>
      <c r="HH188" s="54"/>
      <c r="HI188" s="54"/>
      <c r="HJ188" s="54"/>
      <c r="HK188" s="54"/>
      <c r="HL188" s="54"/>
      <c r="HM188" s="54"/>
      <c r="HN188" s="54"/>
      <c r="HO188" s="54"/>
      <c r="HP188" s="54"/>
      <c r="HQ188" s="54"/>
      <c r="HR188" s="54"/>
      <c r="HS188" s="54"/>
      <c r="HT188" s="54"/>
      <c r="HU188" s="54"/>
      <c r="HV188" s="54"/>
      <c r="HW188" s="54"/>
      <c r="HX188" s="54"/>
      <c r="HY188" s="54"/>
      <c r="HZ188" s="54"/>
      <c r="IA188" s="54"/>
      <c r="IB188" s="54"/>
      <c r="IC188" s="54"/>
      <c r="ID188" s="54"/>
      <c r="IE188" s="54"/>
      <c r="IF188" s="54"/>
      <c r="IG188" s="54"/>
      <c r="IH188" s="54"/>
      <c r="II188" s="54"/>
      <c r="IJ188" s="54"/>
      <c r="IK188" s="54"/>
      <c r="IL188" s="54"/>
      <c r="IM188" s="54"/>
      <c r="IN188" s="54"/>
    </row>
    <row r="189" spans="1:248" x14ac:dyDescent="0.35">
      <c r="A189" s="41" t="s">
        <v>31</v>
      </c>
      <c r="B189" s="48">
        <v>14749.3</v>
      </c>
      <c r="C189" s="51">
        <v>23.385121283372943</v>
      </c>
      <c r="D189" s="49">
        <v>15463.1</v>
      </c>
      <c r="E189" s="51">
        <v>24.516856319752407</v>
      </c>
      <c r="F189" s="51">
        <v>-713.80000000000109</v>
      </c>
      <c r="G189" s="51">
        <f t="shared" si="27"/>
        <v>-1.1317350363794643</v>
      </c>
      <c r="H189" s="3">
        <v>63071.3</v>
      </c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  <c r="GP189" s="54"/>
      <c r="GQ189" s="54"/>
      <c r="GR189" s="54"/>
      <c r="GS189" s="54"/>
      <c r="GT189" s="54"/>
      <c r="GU189" s="54"/>
      <c r="GV189" s="54"/>
      <c r="GW189" s="54"/>
      <c r="GX189" s="54"/>
      <c r="GY189" s="54"/>
      <c r="GZ189" s="54"/>
      <c r="HA189" s="54"/>
      <c r="HB189" s="54"/>
      <c r="HC189" s="54"/>
      <c r="HD189" s="54"/>
      <c r="HE189" s="54"/>
      <c r="HF189" s="54"/>
      <c r="HG189" s="54"/>
      <c r="HH189" s="54"/>
      <c r="HI189" s="54"/>
      <c r="HJ189" s="54"/>
      <c r="HK189" s="54"/>
      <c r="HL189" s="54"/>
      <c r="HM189" s="54"/>
      <c r="HN189" s="54"/>
      <c r="HO189" s="54"/>
      <c r="HP189" s="54"/>
      <c r="HQ189" s="54"/>
      <c r="HR189" s="54"/>
      <c r="HS189" s="54"/>
      <c r="HT189" s="54"/>
      <c r="HU189" s="54"/>
      <c r="HV189" s="54"/>
      <c r="HW189" s="54"/>
      <c r="HX189" s="54"/>
      <c r="HY189" s="54"/>
      <c r="HZ189" s="54"/>
      <c r="IA189" s="54"/>
      <c r="IB189" s="54"/>
      <c r="IC189" s="54"/>
      <c r="ID189" s="54"/>
      <c r="IE189" s="54"/>
      <c r="IF189" s="54"/>
      <c r="IG189" s="54"/>
      <c r="IH189" s="54"/>
      <c r="II189" s="54"/>
      <c r="IJ189" s="54"/>
      <c r="IK189" s="54"/>
      <c r="IL189" s="54"/>
      <c r="IM189" s="54"/>
      <c r="IN189" s="54"/>
    </row>
    <row r="190" spans="1:248" x14ac:dyDescent="0.35">
      <c r="A190" s="41" t="s">
        <v>32</v>
      </c>
      <c r="B190" s="48">
        <v>16516.683993999995</v>
      </c>
      <c r="C190" s="51">
        <v>23.450312325782669</v>
      </c>
      <c r="D190" s="49">
        <v>17594.477983999997</v>
      </c>
      <c r="E190" s="51">
        <v>25.077885395472453</v>
      </c>
      <c r="F190" s="51">
        <v>-1077.7939900000019</v>
      </c>
      <c r="G190" s="51">
        <f t="shared" si="27"/>
        <v>-1.5367397922010546</v>
      </c>
      <c r="H190" s="3">
        <v>70135.100000000006</v>
      </c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</row>
    <row r="191" spans="1:248" x14ac:dyDescent="0.35">
      <c r="A191" s="41" t="s">
        <v>36</v>
      </c>
      <c r="B191" s="37">
        <v>22508.86967</v>
      </c>
      <c r="C191" s="42">
        <v>28.085160776116485</v>
      </c>
      <c r="D191" s="38">
        <v>22731.643760000003</v>
      </c>
      <c r="E191" s="42">
        <v>28.470762795232417</v>
      </c>
      <c r="F191" s="42">
        <f>B191-D191</f>
        <v>-222.77409000000262</v>
      </c>
      <c r="G191" s="42">
        <v>-0.27814774259601788</v>
      </c>
      <c r="H191" s="3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54"/>
      <c r="HF191" s="54"/>
      <c r="HG191" s="54"/>
      <c r="HH191" s="54"/>
      <c r="HI191" s="54"/>
      <c r="HJ191" s="54"/>
      <c r="HK191" s="54"/>
      <c r="HL191" s="54"/>
      <c r="HM191" s="54"/>
      <c r="HN191" s="54"/>
      <c r="HO191" s="54"/>
      <c r="HP191" s="54"/>
      <c r="HQ191" s="54"/>
      <c r="HR191" s="54"/>
      <c r="HS191" s="54"/>
      <c r="HT191" s="54"/>
      <c r="HU191" s="54"/>
      <c r="HV191" s="54"/>
      <c r="HW191" s="54"/>
      <c r="HX191" s="54"/>
      <c r="HY191" s="54"/>
      <c r="HZ191" s="54"/>
      <c r="IA191" s="54"/>
      <c r="IB191" s="54"/>
      <c r="IC191" s="54"/>
      <c r="ID191" s="54"/>
      <c r="IE191" s="54"/>
      <c r="IF191" s="54"/>
      <c r="IG191" s="54"/>
      <c r="IH191" s="54"/>
      <c r="II191" s="54"/>
      <c r="IJ191" s="54"/>
      <c r="IK191" s="54"/>
      <c r="IL191" s="54"/>
      <c r="IM191" s="54"/>
      <c r="IN191" s="54"/>
    </row>
    <row r="192" spans="1:248" x14ac:dyDescent="0.35">
      <c r="A192" s="41" t="s">
        <v>21</v>
      </c>
      <c r="B192" s="48">
        <v>1393.1</v>
      </c>
      <c r="C192" s="51">
        <v>23.028349450367795</v>
      </c>
      <c r="D192" s="49">
        <v>976.5</v>
      </c>
      <c r="E192" s="51">
        <v>16.141829903297793</v>
      </c>
      <c r="F192" s="51">
        <v>416.59999999999991</v>
      </c>
      <c r="G192" s="51">
        <f t="shared" si="27"/>
        <v>7.161890353968607</v>
      </c>
      <c r="H192" s="60">
        <v>5816.9</v>
      </c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  <c r="HP192" s="54"/>
      <c r="HQ192" s="54"/>
      <c r="HR192" s="54"/>
      <c r="HS192" s="54"/>
      <c r="HT192" s="54"/>
      <c r="HU192" s="54"/>
      <c r="HV192" s="54"/>
      <c r="HW192" s="54"/>
      <c r="HX192" s="54"/>
      <c r="HY192" s="54"/>
      <c r="HZ192" s="54"/>
      <c r="IA192" s="54"/>
      <c r="IB192" s="54"/>
      <c r="IC192" s="54"/>
      <c r="ID192" s="54"/>
      <c r="IE192" s="54"/>
      <c r="IF192" s="54"/>
      <c r="IG192" s="54"/>
      <c r="IH192" s="54"/>
      <c r="II192" s="54"/>
      <c r="IJ192" s="54"/>
      <c r="IK192" s="54"/>
      <c r="IL192" s="54"/>
      <c r="IM192" s="54"/>
      <c r="IN192" s="54"/>
    </row>
    <row r="193" spans="1:248" x14ac:dyDescent="0.35">
      <c r="A193" s="41" t="s">
        <v>22</v>
      </c>
      <c r="B193" s="48">
        <v>2609.5</v>
      </c>
      <c r="C193" s="51">
        <v>22.609712775635749</v>
      </c>
      <c r="D193" s="49">
        <v>2469.6</v>
      </c>
      <c r="E193" s="51">
        <v>21.397565307802278</v>
      </c>
      <c r="F193" s="51">
        <v>139.90000000000009</v>
      </c>
      <c r="G193" s="51">
        <f t="shared" si="27"/>
        <v>1.2368162810640695</v>
      </c>
      <c r="H193" s="60">
        <v>11311.3</v>
      </c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  <c r="HP193" s="54"/>
      <c r="HQ193" s="54"/>
      <c r="HR193" s="54"/>
      <c r="HS193" s="54"/>
      <c r="HT193" s="54"/>
      <c r="HU193" s="54"/>
      <c r="HV193" s="54"/>
      <c r="HW193" s="54"/>
      <c r="HX193" s="54"/>
      <c r="HY193" s="54"/>
      <c r="HZ193" s="54"/>
      <c r="IA193" s="54"/>
      <c r="IB193" s="54"/>
      <c r="IC193" s="54"/>
      <c r="ID193" s="54"/>
      <c r="IE193" s="54"/>
      <c r="IF193" s="54"/>
      <c r="IG193" s="54"/>
      <c r="IH193" s="54"/>
      <c r="II193" s="54"/>
      <c r="IJ193" s="54"/>
      <c r="IK193" s="54"/>
      <c r="IL193" s="54"/>
      <c r="IM193" s="54"/>
      <c r="IN193" s="54"/>
    </row>
    <row r="194" spans="1:248" x14ac:dyDescent="0.35">
      <c r="A194" s="41" t="s">
        <v>23</v>
      </c>
      <c r="B194" s="48">
        <v>4563</v>
      </c>
      <c r="C194" s="51">
        <v>26.552071271042944</v>
      </c>
      <c r="D194" s="49">
        <v>4408</v>
      </c>
      <c r="E194" s="51">
        <v>25.650127145026797</v>
      </c>
      <c r="F194" s="51">
        <v>155</v>
      </c>
      <c r="G194" s="51">
        <f t="shared" si="27"/>
        <v>0.87798799139005324</v>
      </c>
      <c r="H194" s="60">
        <v>17654</v>
      </c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  <c r="GU194" s="54"/>
      <c r="GV194" s="54"/>
      <c r="GW194" s="54"/>
      <c r="GX194" s="54"/>
      <c r="GY194" s="54"/>
      <c r="GZ194" s="54"/>
      <c r="HA194" s="54"/>
      <c r="HB194" s="54"/>
      <c r="HC194" s="54"/>
      <c r="HD194" s="54"/>
      <c r="HE194" s="54"/>
      <c r="HF194" s="54"/>
      <c r="HG194" s="54"/>
      <c r="HH194" s="54"/>
      <c r="HI194" s="54"/>
      <c r="HJ194" s="54"/>
      <c r="HK194" s="54"/>
      <c r="HL194" s="54"/>
      <c r="HM194" s="54"/>
      <c r="HN194" s="54"/>
      <c r="HO194" s="54"/>
      <c r="HP194" s="54"/>
      <c r="HQ194" s="54"/>
      <c r="HR194" s="54"/>
      <c r="HS194" s="54"/>
      <c r="HT194" s="54"/>
      <c r="HU194" s="54"/>
      <c r="HV194" s="54"/>
      <c r="HW194" s="54"/>
      <c r="HX194" s="54"/>
      <c r="HY194" s="54"/>
      <c r="HZ194" s="54"/>
      <c r="IA194" s="54"/>
      <c r="IB194" s="54"/>
      <c r="IC194" s="54"/>
      <c r="ID194" s="54"/>
      <c r="IE194" s="54"/>
      <c r="IF194" s="54"/>
      <c r="IG194" s="54"/>
      <c r="IH194" s="54"/>
      <c r="II194" s="54"/>
      <c r="IJ194" s="54"/>
      <c r="IK194" s="54"/>
      <c r="IL194" s="54"/>
      <c r="IM194" s="54"/>
      <c r="IN194" s="54"/>
    </row>
    <row r="195" spans="1:248" x14ac:dyDescent="0.35">
      <c r="A195" s="41" t="s">
        <v>24</v>
      </c>
      <c r="B195" s="48">
        <v>6619.9</v>
      </c>
      <c r="C195" s="51">
        <v>28.821019635160432</v>
      </c>
      <c r="D195" s="49">
        <v>5966</v>
      </c>
      <c r="E195" s="51">
        <v>25.974139056989852</v>
      </c>
      <c r="F195" s="51">
        <v>653.89999999999964</v>
      </c>
      <c r="G195" s="51">
        <f t="shared" si="27"/>
        <v>2.8327593302575416</v>
      </c>
      <c r="H195" s="60">
        <v>23083.5</v>
      </c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4"/>
      <c r="HI195" s="54"/>
      <c r="HJ195" s="54"/>
      <c r="HK195" s="54"/>
      <c r="HL195" s="54"/>
      <c r="HM195" s="54"/>
      <c r="HN195" s="54"/>
      <c r="HO195" s="54"/>
      <c r="HP195" s="54"/>
      <c r="HQ195" s="54"/>
      <c r="HR195" s="54"/>
      <c r="HS195" s="54"/>
      <c r="HT195" s="54"/>
      <c r="HU195" s="54"/>
      <c r="HV195" s="54"/>
      <c r="HW195" s="54"/>
      <c r="HX195" s="54"/>
      <c r="HY195" s="54"/>
      <c r="HZ195" s="54"/>
      <c r="IA195" s="54"/>
      <c r="IB195" s="54"/>
      <c r="IC195" s="54"/>
      <c r="ID195" s="54"/>
      <c r="IE195" s="54"/>
      <c r="IF195" s="54"/>
      <c r="IG195" s="54"/>
      <c r="IH195" s="54"/>
      <c r="II195" s="54"/>
      <c r="IJ195" s="54"/>
      <c r="IK195" s="54"/>
      <c r="IL195" s="54"/>
      <c r="IM195" s="54"/>
      <c r="IN195" s="54"/>
    </row>
    <row r="196" spans="1:248" x14ac:dyDescent="0.35">
      <c r="A196" s="41" t="s">
        <v>25</v>
      </c>
      <c r="B196" s="48">
        <v>8245.2000000000007</v>
      </c>
      <c r="C196" s="51">
        <v>28.146378097904012</v>
      </c>
      <c r="D196" s="49">
        <v>7594.4</v>
      </c>
      <c r="E196" s="51">
        <v>25.924762750051205</v>
      </c>
      <c r="F196" s="51">
        <v>650.80000000000109</v>
      </c>
      <c r="G196" s="51">
        <f t="shared" si="27"/>
        <v>2.1866148795984297</v>
      </c>
      <c r="H196" s="60">
        <v>29762.9</v>
      </c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4"/>
      <c r="HI196" s="54"/>
      <c r="HJ196" s="54"/>
      <c r="HK196" s="54"/>
      <c r="HL196" s="54"/>
      <c r="HM196" s="54"/>
      <c r="HN196" s="54"/>
      <c r="HO196" s="54"/>
      <c r="HP196" s="54"/>
      <c r="HQ196" s="54"/>
      <c r="HR196" s="54"/>
      <c r="HS196" s="54"/>
      <c r="HT196" s="54"/>
      <c r="HU196" s="54"/>
      <c r="HV196" s="54"/>
      <c r="HW196" s="54"/>
      <c r="HX196" s="54"/>
      <c r="HY196" s="54"/>
      <c r="HZ196" s="54"/>
      <c r="IA196" s="54"/>
      <c r="IB196" s="54"/>
      <c r="IC196" s="54"/>
      <c r="ID196" s="54"/>
      <c r="IE196" s="54"/>
      <c r="IF196" s="54"/>
      <c r="IG196" s="54"/>
      <c r="IH196" s="54"/>
      <c r="II196" s="54"/>
      <c r="IJ196" s="54"/>
      <c r="IK196" s="54"/>
      <c r="IL196" s="54"/>
      <c r="IM196" s="54"/>
      <c r="IN196" s="54"/>
    </row>
    <row r="197" spans="1:248" x14ac:dyDescent="0.35">
      <c r="A197" s="41" t="s">
        <v>26</v>
      </c>
      <c r="B197" s="48">
        <v>9821.6</v>
      </c>
      <c r="C197" s="51">
        <v>26.53819445382647</v>
      </c>
      <c r="D197" s="49">
        <v>9524.2999999999993</v>
      </c>
      <c r="E197" s="51">
        <v>25.734882853769186</v>
      </c>
      <c r="F197" s="51">
        <v>297.30000000000109</v>
      </c>
      <c r="G197" s="51">
        <f t="shared" si="27"/>
        <v>0.8057456467240357</v>
      </c>
      <c r="H197" s="60">
        <v>36897.5</v>
      </c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4"/>
      <c r="HI197" s="54"/>
      <c r="HJ197" s="54"/>
      <c r="HK197" s="54"/>
      <c r="HL197" s="54"/>
      <c r="HM197" s="54"/>
      <c r="HN197" s="54"/>
      <c r="HO197" s="54"/>
      <c r="HP197" s="54"/>
      <c r="HQ197" s="54"/>
      <c r="HR197" s="54"/>
      <c r="HS197" s="54"/>
      <c r="HT197" s="54"/>
      <c r="HU197" s="54"/>
      <c r="HV197" s="54"/>
      <c r="HW197" s="54"/>
      <c r="HX197" s="54"/>
      <c r="HY197" s="54"/>
      <c r="HZ197" s="54"/>
      <c r="IA197" s="54"/>
      <c r="IB197" s="54"/>
      <c r="IC197" s="54"/>
      <c r="ID197" s="54"/>
      <c r="IE197" s="54"/>
      <c r="IF197" s="54"/>
      <c r="IG197" s="54"/>
      <c r="IH197" s="54"/>
      <c r="II197" s="54"/>
      <c r="IJ197" s="54"/>
      <c r="IK197" s="54"/>
      <c r="IL197" s="54"/>
      <c r="IM197" s="54"/>
      <c r="IN197" s="54"/>
    </row>
    <row r="198" spans="1:248" x14ac:dyDescent="0.35">
      <c r="A198" s="41" t="s">
        <v>27</v>
      </c>
      <c r="B198" s="48">
        <v>12078.1</v>
      </c>
      <c r="C198" s="51">
        <f>B198/H198*100</f>
        <v>27.658989784258004</v>
      </c>
      <c r="D198" s="49">
        <v>11649.3</v>
      </c>
      <c r="E198" s="51">
        <v>26.169731656371965</v>
      </c>
      <c r="F198" s="51">
        <v>428.80000000000109</v>
      </c>
      <c r="G198" s="51">
        <f t="shared" si="27"/>
        <v>0.98195699816112314</v>
      </c>
      <c r="H198" s="60">
        <v>43667.9</v>
      </c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</row>
    <row r="199" spans="1:248" x14ac:dyDescent="0.35">
      <c r="A199" s="41" t="s">
        <v>28</v>
      </c>
      <c r="B199" s="48">
        <v>14029.7</v>
      </c>
      <c r="C199" s="51">
        <v>27.769541525556246</v>
      </c>
      <c r="D199" s="49">
        <v>13485.7</v>
      </c>
      <c r="E199" s="51">
        <v>26.692780754484691</v>
      </c>
      <c r="F199" s="51">
        <v>544</v>
      </c>
      <c r="G199" s="51">
        <f t="shared" si="27"/>
        <v>1.0805270747510218</v>
      </c>
      <c r="H199" s="60">
        <v>50345.8</v>
      </c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  <c r="HP199" s="54"/>
      <c r="HQ199" s="54"/>
      <c r="HR199" s="54"/>
      <c r="HS199" s="54"/>
      <c r="HT199" s="54"/>
      <c r="HU199" s="54"/>
      <c r="HV199" s="54"/>
      <c r="HW199" s="54"/>
      <c r="HX199" s="54"/>
      <c r="HY199" s="54"/>
      <c r="HZ199" s="54"/>
      <c r="IA199" s="54"/>
      <c r="IB199" s="54"/>
      <c r="IC199" s="54"/>
      <c r="ID199" s="54"/>
      <c r="IE199" s="54"/>
      <c r="IF199" s="54"/>
      <c r="IG199" s="54"/>
      <c r="IH199" s="54"/>
      <c r="II199" s="54"/>
      <c r="IJ199" s="54"/>
      <c r="IK199" s="54"/>
      <c r="IL199" s="54"/>
      <c r="IM199" s="54"/>
      <c r="IN199" s="54"/>
    </row>
    <row r="200" spans="1:248" x14ac:dyDescent="0.35">
      <c r="A200" s="41" t="s">
        <v>29</v>
      </c>
      <c r="B200" s="48">
        <v>16089.7</v>
      </c>
      <c r="C200" s="51">
        <v>27.855212518978771</v>
      </c>
      <c r="D200" s="49">
        <v>15666</v>
      </c>
      <c r="E200" s="51">
        <v>27.121684016626872</v>
      </c>
      <c r="F200" s="51">
        <v>423.70000000000073</v>
      </c>
      <c r="G200" s="51">
        <f t="shared" si="27"/>
        <v>0.73347389996226298</v>
      </c>
      <c r="H200" s="60">
        <v>57766.2</v>
      </c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54"/>
      <c r="GV200" s="54"/>
      <c r="GW200" s="54"/>
      <c r="GX200" s="54"/>
      <c r="GY200" s="54"/>
      <c r="GZ200" s="54"/>
      <c r="HA200" s="54"/>
      <c r="HB200" s="54"/>
      <c r="HC200" s="54"/>
      <c r="HD200" s="54"/>
      <c r="HE200" s="54"/>
      <c r="HF200" s="54"/>
      <c r="HG200" s="54"/>
      <c r="HH200" s="54"/>
      <c r="HI200" s="54"/>
      <c r="HJ200" s="54"/>
      <c r="HK200" s="54"/>
      <c r="HL200" s="54"/>
      <c r="HM200" s="54"/>
      <c r="HN200" s="54"/>
      <c r="HO200" s="54"/>
      <c r="HP200" s="54"/>
      <c r="HQ200" s="54"/>
      <c r="HR200" s="54"/>
      <c r="HS200" s="54"/>
      <c r="HT200" s="54"/>
      <c r="HU200" s="54"/>
      <c r="HV200" s="54"/>
      <c r="HW200" s="54"/>
      <c r="HX200" s="54"/>
      <c r="HY200" s="54"/>
      <c r="HZ200" s="54"/>
      <c r="IA200" s="54"/>
      <c r="IB200" s="54"/>
      <c r="IC200" s="54"/>
      <c r="ID200" s="54"/>
      <c r="IE200" s="54"/>
      <c r="IF200" s="54"/>
      <c r="IG200" s="54"/>
      <c r="IH200" s="54"/>
      <c r="II200" s="54"/>
      <c r="IJ200" s="54"/>
      <c r="IK200" s="54"/>
      <c r="IL200" s="54"/>
      <c r="IM200" s="54"/>
      <c r="IN200" s="54"/>
    </row>
    <row r="201" spans="1:248" x14ac:dyDescent="0.35">
      <c r="A201" s="41" t="s">
        <v>30</v>
      </c>
      <c r="B201" s="48">
        <v>18196.900000000001</v>
      </c>
      <c r="C201" s="51">
        <v>27.895237073260471</v>
      </c>
      <c r="D201" s="49">
        <v>17769.900000000001</v>
      </c>
      <c r="E201" s="51">
        <v>27.240660401943806</v>
      </c>
      <c r="F201" s="51">
        <v>427</v>
      </c>
      <c r="G201" s="51">
        <f t="shared" si="27"/>
        <v>0.65584547236233381</v>
      </c>
      <c r="H201" s="60">
        <v>65106.8</v>
      </c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4"/>
      <c r="HI201" s="54"/>
      <c r="HJ201" s="54"/>
      <c r="HK201" s="54"/>
      <c r="HL201" s="54"/>
      <c r="HM201" s="54"/>
      <c r="HN201" s="54"/>
      <c r="HO201" s="54"/>
      <c r="HP201" s="54"/>
      <c r="HQ201" s="54"/>
      <c r="HR201" s="54"/>
      <c r="HS201" s="54"/>
      <c r="HT201" s="54"/>
      <c r="HU201" s="54"/>
      <c r="HV201" s="54"/>
      <c r="HW201" s="54"/>
      <c r="HX201" s="54"/>
      <c r="HY201" s="54"/>
      <c r="HZ201" s="54"/>
      <c r="IA201" s="54"/>
      <c r="IB201" s="54"/>
      <c r="IC201" s="54"/>
      <c r="ID201" s="54"/>
      <c r="IE201" s="54"/>
      <c r="IF201" s="54"/>
      <c r="IG201" s="54"/>
      <c r="IH201" s="54"/>
      <c r="II201" s="54"/>
      <c r="IJ201" s="54"/>
      <c r="IK201" s="54"/>
      <c r="IL201" s="54"/>
      <c r="IM201" s="54"/>
      <c r="IN201" s="54"/>
    </row>
    <row r="202" spans="1:248" x14ac:dyDescent="0.35">
      <c r="A202" s="41" t="s">
        <v>31</v>
      </c>
      <c r="B202" s="48">
        <v>20144.7</v>
      </c>
      <c r="C202" s="51">
        <v>27.811840330461219</v>
      </c>
      <c r="D202" s="49">
        <v>19670.099999999999</v>
      </c>
      <c r="E202" s="51">
        <v>27.156605979945354</v>
      </c>
      <c r="F202" s="51">
        <v>474.60000000000218</v>
      </c>
      <c r="G202" s="51">
        <f t="shared" si="27"/>
        <v>0.65523435051586543</v>
      </c>
      <c r="H202" s="60">
        <v>72432.100000000006</v>
      </c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  <c r="HP202" s="54"/>
      <c r="HQ202" s="54"/>
      <c r="HR202" s="54"/>
      <c r="HS202" s="54"/>
      <c r="HT202" s="54"/>
      <c r="HU202" s="54"/>
      <c r="HV202" s="54"/>
      <c r="HW202" s="54"/>
      <c r="HX202" s="54"/>
      <c r="HY202" s="54"/>
      <c r="HZ202" s="54"/>
      <c r="IA202" s="54"/>
      <c r="IB202" s="54"/>
      <c r="IC202" s="54"/>
      <c r="ID202" s="54"/>
      <c r="IE202" s="54"/>
      <c r="IF202" s="54"/>
      <c r="IG202" s="54"/>
      <c r="IH202" s="54"/>
      <c r="II202" s="54"/>
      <c r="IJ202" s="54"/>
      <c r="IK202" s="54"/>
      <c r="IL202" s="54"/>
      <c r="IM202" s="54"/>
      <c r="IN202" s="54"/>
    </row>
    <row r="203" spans="1:248" x14ac:dyDescent="0.35">
      <c r="A203" s="41" t="s">
        <v>32</v>
      </c>
      <c r="B203" s="48">
        <v>22508.86967</v>
      </c>
      <c r="C203" s="51">
        <v>28.085160776116485</v>
      </c>
      <c r="D203" s="49">
        <v>22731.643760000003</v>
      </c>
      <c r="E203" s="51">
        <v>28.470762795232417</v>
      </c>
      <c r="F203" s="51">
        <v>-222.77409000000262</v>
      </c>
      <c r="G203" s="51">
        <f t="shared" si="27"/>
        <v>-0.27814774259601788</v>
      </c>
      <c r="H203" s="60">
        <v>80092</v>
      </c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  <c r="GP203" s="54"/>
      <c r="GQ203" s="54"/>
      <c r="GR203" s="54"/>
      <c r="GS203" s="54"/>
      <c r="GT203" s="54"/>
      <c r="GU203" s="54"/>
      <c r="GV203" s="54"/>
      <c r="GW203" s="54"/>
      <c r="GX203" s="54"/>
      <c r="GY203" s="54"/>
      <c r="GZ203" s="54"/>
      <c r="HA203" s="54"/>
      <c r="HB203" s="54"/>
      <c r="HC203" s="54"/>
      <c r="HD203" s="54"/>
      <c r="HE203" s="54"/>
      <c r="HF203" s="54"/>
      <c r="HG203" s="54"/>
      <c r="HH203" s="54"/>
      <c r="HI203" s="54"/>
      <c r="HJ203" s="54"/>
      <c r="HK203" s="54"/>
      <c r="HL203" s="54"/>
      <c r="HM203" s="54"/>
      <c r="HN203" s="54"/>
      <c r="HO203" s="54"/>
      <c r="HP203" s="54"/>
      <c r="HQ203" s="54"/>
      <c r="HR203" s="54"/>
      <c r="HS203" s="54"/>
      <c r="HT203" s="54"/>
      <c r="HU203" s="54"/>
      <c r="HV203" s="54"/>
      <c r="HW203" s="54"/>
      <c r="HX203" s="54"/>
      <c r="HY203" s="54"/>
      <c r="HZ203" s="54"/>
      <c r="IA203" s="54"/>
      <c r="IB203" s="54"/>
      <c r="IC203" s="54"/>
      <c r="ID203" s="54"/>
      <c r="IE203" s="54"/>
      <c r="IF203" s="54"/>
      <c r="IG203" s="54"/>
      <c r="IH203" s="54"/>
      <c r="II203" s="54"/>
      <c r="IJ203" s="54"/>
      <c r="IK203" s="54"/>
      <c r="IL203" s="54"/>
      <c r="IM203" s="54"/>
      <c r="IN203" s="54"/>
    </row>
    <row r="204" spans="1:248" x14ac:dyDescent="0.35">
      <c r="A204" s="41" t="s">
        <v>37</v>
      </c>
      <c r="B204" s="37">
        <v>24218.1</v>
      </c>
      <c r="C204" s="42">
        <v>29.626963430908042</v>
      </c>
      <c r="D204" s="38">
        <v>24425.9</v>
      </c>
      <c r="E204" s="42">
        <v>29.878184645143911</v>
      </c>
      <c r="F204" s="42">
        <f>B204-D204</f>
        <v>-207.80000000000291</v>
      </c>
      <c r="G204" s="42">
        <v>-0.25122121423586968</v>
      </c>
      <c r="H204" s="60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  <c r="GN204" s="54"/>
      <c r="GO204" s="54"/>
      <c r="GP204" s="54"/>
      <c r="GQ204" s="54"/>
      <c r="GR204" s="54"/>
      <c r="GS204" s="54"/>
      <c r="GT204" s="54"/>
      <c r="GU204" s="54"/>
      <c r="GV204" s="54"/>
      <c r="GW204" s="54"/>
      <c r="GX204" s="54"/>
      <c r="GY204" s="54"/>
      <c r="GZ204" s="54"/>
      <c r="HA204" s="54"/>
      <c r="HB204" s="54"/>
      <c r="HC204" s="54"/>
      <c r="HD204" s="54"/>
      <c r="HE204" s="54"/>
      <c r="HF204" s="54"/>
      <c r="HG204" s="54"/>
      <c r="HH204" s="54"/>
      <c r="HI204" s="54"/>
      <c r="HJ204" s="54"/>
      <c r="HK204" s="54"/>
      <c r="HL204" s="54"/>
      <c r="HM204" s="54"/>
      <c r="HN204" s="54"/>
      <c r="HO204" s="54"/>
      <c r="HP204" s="54"/>
      <c r="HQ204" s="54"/>
      <c r="HR204" s="54"/>
      <c r="HS204" s="54"/>
      <c r="HT204" s="54"/>
      <c r="HU204" s="54"/>
      <c r="HV204" s="54"/>
      <c r="HW204" s="54"/>
      <c r="HX204" s="54"/>
      <c r="HY204" s="54"/>
      <c r="HZ204" s="54"/>
      <c r="IA204" s="54"/>
      <c r="IB204" s="54"/>
      <c r="IC204" s="54"/>
      <c r="ID204" s="54"/>
      <c r="IE204" s="54"/>
      <c r="IF204" s="54"/>
      <c r="IG204" s="54"/>
      <c r="IH204" s="54"/>
      <c r="II204" s="54"/>
      <c r="IJ204" s="54"/>
      <c r="IK204" s="54"/>
      <c r="IL204" s="54"/>
      <c r="IM204" s="54"/>
      <c r="IN204" s="54"/>
    </row>
    <row r="205" spans="1:248" x14ac:dyDescent="0.35">
      <c r="A205" s="41" t="s">
        <v>21</v>
      </c>
      <c r="B205" s="48">
        <v>2097.1</v>
      </c>
      <c r="C205" s="51">
        <v>35.367231638418076</v>
      </c>
      <c r="D205" s="49">
        <v>1269.0999999999999</v>
      </c>
      <c r="E205" s="51">
        <v>21.403153722910869</v>
      </c>
      <c r="F205" s="51">
        <v>828</v>
      </c>
      <c r="G205" s="51">
        <f t="shared" si="27"/>
        <v>13.964077915507209</v>
      </c>
      <c r="H205" s="60">
        <v>5929.5</v>
      </c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  <c r="HP205" s="54"/>
      <c r="HQ205" s="54"/>
      <c r="HR205" s="54"/>
      <c r="HS205" s="54"/>
      <c r="HT205" s="54"/>
      <c r="HU205" s="54"/>
      <c r="HV205" s="54"/>
      <c r="HW205" s="54"/>
      <c r="HX205" s="54"/>
      <c r="HY205" s="54"/>
      <c r="HZ205" s="54"/>
      <c r="IA205" s="54"/>
      <c r="IB205" s="54"/>
      <c r="IC205" s="54"/>
      <c r="ID205" s="54"/>
      <c r="IE205" s="54"/>
      <c r="IF205" s="54"/>
      <c r="IG205" s="54"/>
      <c r="IH205" s="54"/>
      <c r="II205" s="54"/>
      <c r="IJ205" s="54"/>
      <c r="IK205" s="54"/>
      <c r="IL205" s="54"/>
      <c r="IM205" s="54"/>
      <c r="IN205" s="54"/>
    </row>
    <row r="206" spans="1:248" x14ac:dyDescent="0.35">
      <c r="A206" s="41" t="s">
        <v>22</v>
      </c>
      <c r="B206" s="48">
        <v>3532.9</v>
      </c>
      <c r="C206" s="51">
        <v>30.762331838565022</v>
      </c>
      <c r="D206" s="49">
        <v>2954.8</v>
      </c>
      <c r="E206" s="51">
        <v>25.728590709216771</v>
      </c>
      <c r="F206" s="51">
        <v>578.09999999999991</v>
      </c>
      <c r="G206" s="51">
        <f t="shared" si="27"/>
        <v>5.0337411293482512</v>
      </c>
      <c r="H206" s="60">
        <v>11484.5</v>
      </c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</row>
    <row r="207" spans="1:248" x14ac:dyDescent="0.35">
      <c r="A207" s="41" t="s">
        <v>23</v>
      </c>
      <c r="B207" s="48">
        <v>5439.7</v>
      </c>
      <c r="C207" s="51">
        <v>30.03417680284015</v>
      </c>
      <c r="D207" s="49">
        <v>5035.8999999999996</v>
      </c>
      <c r="E207" s="51">
        <v>27.804678743574591</v>
      </c>
      <c r="F207" s="51">
        <v>403.80000000000018</v>
      </c>
      <c r="G207" s="51">
        <f t="shared" si="27"/>
        <v>2.2294980592655587</v>
      </c>
      <c r="H207" s="60">
        <v>18111.7</v>
      </c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  <c r="HP207" s="54"/>
      <c r="HQ207" s="54"/>
      <c r="HR207" s="54"/>
      <c r="HS207" s="54"/>
      <c r="HT207" s="54"/>
      <c r="HU207" s="54"/>
      <c r="HV207" s="54"/>
      <c r="HW207" s="54"/>
      <c r="HX207" s="54"/>
      <c r="HY207" s="54"/>
      <c r="HZ207" s="54"/>
      <c r="IA207" s="54"/>
      <c r="IB207" s="54"/>
      <c r="IC207" s="54"/>
      <c r="ID207" s="54"/>
      <c r="IE207" s="54"/>
      <c r="IF207" s="54"/>
      <c r="IG207" s="54"/>
      <c r="IH207" s="54"/>
      <c r="II207" s="54"/>
      <c r="IJ207" s="54"/>
      <c r="IK207" s="54"/>
      <c r="IL207" s="54"/>
      <c r="IM207" s="54"/>
      <c r="IN207" s="54"/>
    </row>
    <row r="208" spans="1:248" x14ac:dyDescent="0.35">
      <c r="A208" s="41" t="s">
        <v>24</v>
      </c>
      <c r="B208" s="48">
        <v>7503.4</v>
      </c>
      <c r="C208" s="51">
        <v>31.509150310329474</v>
      </c>
      <c r="D208" s="49">
        <v>7220.5</v>
      </c>
      <c r="E208" s="51">
        <v>30.321163714547271</v>
      </c>
      <c r="F208" s="51">
        <v>282.89999999999964</v>
      </c>
      <c r="G208" s="51">
        <f t="shared" si="27"/>
        <v>1.1879865957822051</v>
      </c>
      <c r="H208" s="60">
        <v>23813.4</v>
      </c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  <c r="HP208" s="54"/>
      <c r="HQ208" s="54"/>
      <c r="HR208" s="54"/>
      <c r="HS208" s="54"/>
      <c r="HT208" s="54"/>
      <c r="HU208" s="54"/>
      <c r="HV208" s="54"/>
      <c r="HW208" s="54"/>
      <c r="HX208" s="54"/>
      <c r="HY208" s="54"/>
      <c r="HZ208" s="54"/>
      <c r="IA208" s="54"/>
      <c r="IB208" s="54"/>
      <c r="IC208" s="54"/>
      <c r="ID208" s="54"/>
      <c r="IE208" s="54"/>
      <c r="IF208" s="54"/>
      <c r="IG208" s="54"/>
      <c r="IH208" s="54"/>
      <c r="II208" s="54"/>
      <c r="IJ208" s="54"/>
      <c r="IK208" s="54"/>
      <c r="IL208" s="54"/>
      <c r="IM208" s="54"/>
      <c r="IN208" s="54"/>
    </row>
    <row r="209" spans="1:248" ht="16.5" customHeight="1" x14ac:dyDescent="0.35">
      <c r="A209" s="41" t="s">
        <v>25</v>
      </c>
      <c r="B209" s="48">
        <v>8999.2999999999993</v>
      </c>
      <c r="C209" s="51">
        <v>29.401117982795739</v>
      </c>
      <c r="D209" s="49">
        <v>9426.1</v>
      </c>
      <c r="E209" s="51">
        <v>30.795492784731138</v>
      </c>
      <c r="F209" s="51">
        <v>-426.80000000000109</v>
      </c>
      <c r="G209" s="51">
        <f t="shared" si="27"/>
        <v>-1.394374801935401</v>
      </c>
      <c r="H209" s="60">
        <v>30608.7</v>
      </c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  <c r="GU209" s="54"/>
      <c r="GV209" s="54"/>
      <c r="GW209" s="54"/>
      <c r="GX209" s="54"/>
      <c r="GY209" s="54"/>
      <c r="GZ209" s="54"/>
      <c r="HA209" s="54"/>
      <c r="HB209" s="54"/>
      <c r="HC209" s="54"/>
      <c r="HD209" s="54"/>
      <c r="HE209" s="54"/>
      <c r="HF209" s="54"/>
      <c r="HG209" s="54"/>
      <c r="HH209" s="54"/>
      <c r="HI209" s="54"/>
      <c r="HJ209" s="54"/>
      <c r="HK209" s="54"/>
      <c r="HL209" s="54"/>
      <c r="HM209" s="54"/>
      <c r="HN209" s="54"/>
      <c r="HO209" s="54"/>
      <c r="HP209" s="54"/>
      <c r="HQ209" s="54"/>
      <c r="HR209" s="54"/>
      <c r="HS209" s="54"/>
      <c r="HT209" s="54"/>
      <c r="HU209" s="54"/>
      <c r="HV209" s="54"/>
      <c r="HW209" s="54"/>
      <c r="HX209" s="54"/>
      <c r="HY209" s="54"/>
      <c r="HZ209" s="54"/>
      <c r="IA209" s="54"/>
      <c r="IB209" s="54"/>
      <c r="IC209" s="54"/>
      <c r="ID209" s="54"/>
      <c r="IE209" s="54"/>
      <c r="IF209" s="54"/>
      <c r="IG209" s="54"/>
      <c r="IH209" s="54"/>
      <c r="II209" s="54"/>
      <c r="IJ209" s="54"/>
      <c r="IK209" s="54"/>
      <c r="IL209" s="54"/>
      <c r="IM209" s="54"/>
      <c r="IN209" s="54"/>
    </row>
    <row r="210" spans="1:248" ht="16.5" customHeight="1" x14ac:dyDescent="0.35">
      <c r="A210" s="41" t="s">
        <v>26</v>
      </c>
      <c r="B210" s="48">
        <v>10405.5</v>
      </c>
      <c r="C210" s="51">
        <v>27.509438152342884</v>
      </c>
      <c r="D210" s="49">
        <v>10951</v>
      </c>
      <c r="E210" s="51">
        <v>28.951598405295943</v>
      </c>
      <c r="F210" s="51">
        <v>-545.5</v>
      </c>
      <c r="G210" s="51">
        <f t="shared" si="27"/>
        <v>-1.4421602529530577</v>
      </c>
      <c r="H210" s="60">
        <v>37825.199999999997</v>
      </c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  <c r="GP210" s="54"/>
      <c r="GQ210" s="54"/>
      <c r="GR210" s="54"/>
      <c r="GS210" s="54"/>
      <c r="GT210" s="54"/>
      <c r="GU210" s="54"/>
      <c r="GV210" s="54"/>
      <c r="GW210" s="54"/>
      <c r="GX210" s="54"/>
      <c r="GY210" s="54"/>
      <c r="GZ210" s="54"/>
      <c r="HA210" s="54"/>
      <c r="HB210" s="54"/>
      <c r="HC210" s="54"/>
      <c r="HD210" s="54"/>
      <c r="HE210" s="54"/>
      <c r="HF210" s="54"/>
      <c r="HG210" s="54"/>
      <c r="HH210" s="54"/>
      <c r="HI210" s="54"/>
      <c r="HJ210" s="54"/>
      <c r="HK210" s="54"/>
      <c r="HL210" s="54"/>
      <c r="HM210" s="54"/>
      <c r="HN210" s="54"/>
      <c r="HO210" s="54"/>
      <c r="HP210" s="54"/>
      <c r="HQ210" s="54"/>
      <c r="HR210" s="54"/>
      <c r="HS210" s="54"/>
      <c r="HT210" s="54"/>
      <c r="HU210" s="54"/>
      <c r="HV210" s="54"/>
      <c r="HW210" s="54"/>
      <c r="HX210" s="54"/>
      <c r="HY210" s="54"/>
      <c r="HZ210" s="54"/>
      <c r="IA210" s="54"/>
      <c r="IB210" s="54"/>
      <c r="IC210" s="54"/>
      <c r="ID210" s="54"/>
      <c r="IE210" s="54"/>
      <c r="IF210" s="54"/>
      <c r="IG210" s="54"/>
      <c r="IH210" s="54"/>
      <c r="II210" s="54"/>
      <c r="IJ210" s="54"/>
      <c r="IK210" s="54"/>
      <c r="IL210" s="54"/>
      <c r="IM210" s="54"/>
      <c r="IN210" s="54"/>
    </row>
    <row r="211" spans="1:248" ht="16.5" customHeight="1" x14ac:dyDescent="0.35">
      <c r="A211" s="41" t="s">
        <v>27</v>
      </c>
      <c r="B211" s="48">
        <v>12435.5</v>
      </c>
      <c r="C211" s="51">
        <v>27.961846599405032</v>
      </c>
      <c r="D211" s="49">
        <v>13102.7</v>
      </c>
      <c r="E211" s="51">
        <v>29.462079324355621</v>
      </c>
      <c r="F211" s="51">
        <v>-667.20000000000073</v>
      </c>
      <c r="G211" s="51">
        <f t="shared" si="27"/>
        <v>-1.5002327249505898</v>
      </c>
      <c r="H211" s="60">
        <v>44473.1</v>
      </c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  <c r="GP211" s="54"/>
      <c r="GQ211" s="54"/>
      <c r="GR211" s="54"/>
      <c r="GS211" s="54"/>
      <c r="GT211" s="54"/>
      <c r="GU211" s="54"/>
      <c r="GV211" s="54"/>
      <c r="GW211" s="54"/>
      <c r="GX211" s="54"/>
      <c r="GY211" s="54"/>
      <c r="GZ211" s="54"/>
      <c r="HA211" s="54"/>
      <c r="HB211" s="54"/>
      <c r="HC211" s="54"/>
      <c r="HD211" s="54"/>
      <c r="HE211" s="54"/>
      <c r="HF211" s="54"/>
      <c r="HG211" s="54"/>
      <c r="HH211" s="54"/>
      <c r="HI211" s="54"/>
      <c r="HJ211" s="54"/>
      <c r="HK211" s="54"/>
      <c r="HL211" s="54"/>
      <c r="HM211" s="54"/>
      <c r="HN211" s="54"/>
      <c r="HO211" s="54"/>
      <c r="HP211" s="54"/>
      <c r="HQ211" s="54"/>
      <c r="HR211" s="54"/>
      <c r="HS211" s="54"/>
      <c r="HT211" s="54"/>
      <c r="HU211" s="54"/>
      <c r="HV211" s="54"/>
      <c r="HW211" s="54"/>
      <c r="HX211" s="54"/>
      <c r="HY211" s="54"/>
      <c r="HZ211" s="54"/>
      <c r="IA211" s="54"/>
      <c r="IB211" s="54"/>
      <c r="IC211" s="54"/>
      <c r="ID211" s="54"/>
      <c r="IE211" s="54"/>
      <c r="IF211" s="54"/>
      <c r="IG211" s="54"/>
      <c r="IH211" s="54"/>
      <c r="II211" s="54"/>
      <c r="IJ211" s="54"/>
      <c r="IK211" s="54"/>
      <c r="IL211" s="54"/>
      <c r="IM211" s="54"/>
      <c r="IN211" s="54"/>
    </row>
    <row r="212" spans="1:248" x14ac:dyDescent="0.35">
      <c r="A212" s="41" t="s">
        <v>28</v>
      </c>
      <c r="B212" s="48">
        <v>14810.3</v>
      </c>
      <c r="C212" s="48">
        <f>+B212/H212*100</f>
        <v>29.110754250064375</v>
      </c>
      <c r="D212" s="49">
        <v>14712.1</v>
      </c>
      <c r="E212" s="51">
        <f>D212/H212*100</f>
        <v>28.917734792838235</v>
      </c>
      <c r="F212" s="51">
        <f>+B212-D212</f>
        <v>98.199999999998909</v>
      </c>
      <c r="G212" s="51">
        <f t="shared" si="27"/>
        <v>0.19301945722613922</v>
      </c>
      <c r="H212" s="60">
        <v>50875.7</v>
      </c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</row>
    <row r="213" spans="1:248" x14ac:dyDescent="0.35">
      <c r="A213" s="41" t="s">
        <v>29</v>
      </c>
      <c r="B213" s="48">
        <v>16871.2</v>
      </c>
      <c r="C213" s="48">
        <f>+B213/H213*100</f>
        <v>28.857317811583844</v>
      </c>
      <c r="D213" s="49">
        <v>16690.599999999999</v>
      </c>
      <c r="E213" s="51">
        <f>D213/H213*100</f>
        <v>28.548410822349403</v>
      </c>
      <c r="F213" s="51">
        <f>+B213-D213</f>
        <v>180.60000000000218</v>
      </c>
      <c r="G213" s="51">
        <f t="shared" si="27"/>
        <v>0.30890698923444121</v>
      </c>
      <c r="H213" s="60">
        <v>58464.2</v>
      </c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</row>
    <row r="214" spans="1:248" x14ac:dyDescent="0.35">
      <c r="A214" s="41" t="s">
        <v>30</v>
      </c>
      <c r="B214" s="48">
        <v>19273.900000000001</v>
      </c>
      <c r="C214" s="48">
        <f>+B214/H214*100</f>
        <v>29.46399225866811</v>
      </c>
      <c r="D214" s="49">
        <v>18433.599999999999</v>
      </c>
      <c r="E214" s="51">
        <f>D214/H214*100</f>
        <v>28.17942646269745</v>
      </c>
      <c r="F214" s="51">
        <f>+B214-D214</f>
        <v>840.30000000000291</v>
      </c>
      <c r="G214" s="51">
        <f t="shared" si="27"/>
        <v>1.2845657959706596</v>
      </c>
      <c r="H214" s="60">
        <v>65415.1</v>
      </c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</row>
    <row r="215" spans="1:248" x14ac:dyDescent="0.35">
      <c r="A215" s="41" t="s">
        <v>31</v>
      </c>
      <c r="B215" s="48">
        <v>21132.2</v>
      </c>
      <c r="C215" s="48">
        <f>+B215/H215*100</f>
        <v>29.006948314532714</v>
      </c>
      <c r="D215" s="49">
        <v>20175.3</v>
      </c>
      <c r="E215" s="51">
        <f>D215/H215*100</f>
        <v>27.693467046980054</v>
      </c>
      <c r="F215" s="51">
        <f>+B215-D215</f>
        <v>956.90000000000146</v>
      </c>
      <c r="G215" s="51">
        <f t="shared" si="27"/>
        <v>1.3134812675526635</v>
      </c>
      <c r="H215" s="60">
        <v>72852.2</v>
      </c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  <c r="GN215" s="54"/>
      <c r="GO215" s="54"/>
      <c r="GP215" s="54"/>
      <c r="GQ215" s="54"/>
      <c r="GR215" s="54"/>
      <c r="GS215" s="54"/>
      <c r="GT215" s="54"/>
      <c r="GU215" s="54"/>
      <c r="GV215" s="54"/>
      <c r="GW215" s="54"/>
      <c r="GX215" s="54"/>
      <c r="GY215" s="54"/>
      <c r="GZ215" s="54"/>
      <c r="HA215" s="54"/>
      <c r="HB215" s="54"/>
      <c r="HC215" s="54"/>
      <c r="HD215" s="54"/>
      <c r="HE215" s="54"/>
      <c r="HF215" s="54"/>
      <c r="HG215" s="54"/>
      <c r="HH215" s="54"/>
      <c r="HI215" s="54"/>
      <c r="HJ215" s="54"/>
      <c r="HK215" s="54"/>
      <c r="HL215" s="54"/>
      <c r="HM215" s="54"/>
      <c r="HN215" s="54"/>
      <c r="HO215" s="54"/>
      <c r="HP215" s="54"/>
      <c r="HQ215" s="54"/>
      <c r="HR215" s="54"/>
      <c r="HS215" s="54"/>
      <c r="HT215" s="54"/>
      <c r="HU215" s="54"/>
      <c r="HV215" s="54"/>
      <c r="HW215" s="54"/>
      <c r="HX215" s="54"/>
      <c r="HY215" s="54"/>
      <c r="HZ215" s="54"/>
      <c r="IA215" s="54"/>
      <c r="IB215" s="54"/>
      <c r="IC215" s="54"/>
      <c r="ID215" s="54"/>
      <c r="IE215" s="54"/>
      <c r="IF215" s="54"/>
      <c r="IG215" s="54"/>
      <c r="IH215" s="54"/>
      <c r="II215" s="54"/>
      <c r="IJ215" s="54"/>
      <c r="IK215" s="54"/>
      <c r="IL215" s="54"/>
      <c r="IM215" s="54"/>
      <c r="IN215" s="54"/>
    </row>
    <row r="216" spans="1:248" x14ac:dyDescent="0.35">
      <c r="A216" s="41" t="s">
        <v>32</v>
      </c>
      <c r="B216" s="48">
        <v>24218.1</v>
      </c>
      <c r="C216" s="48">
        <v>29.626963430908042</v>
      </c>
      <c r="D216" s="49">
        <v>24425.9</v>
      </c>
      <c r="E216" s="51">
        <v>29.878184645143911</v>
      </c>
      <c r="F216" s="51">
        <v>-207.80000000000291</v>
      </c>
      <c r="G216" s="51">
        <f t="shared" si="27"/>
        <v>-0.25373582657071136</v>
      </c>
      <c r="H216" s="60">
        <v>81896.2</v>
      </c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  <c r="HP216" s="54"/>
      <c r="HQ216" s="54"/>
      <c r="HR216" s="54"/>
      <c r="HS216" s="54"/>
      <c r="HT216" s="54"/>
      <c r="HU216" s="54"/>
      <c r="HV216" s="54"/>
      <c r="HW216" s="54"/>
      <c r="HX216" s="54"/>
      <c r="HY216" s="54"/>
      <c r="HZ216" s="54"/>
      <c r="IA216" s="54"/>
      <c r="IB216" s="54"/>
      <c r="IC216" s="54"/>
      <c r="ID216" s="54"/>
      <c r="IE216" s="54"/>
      <c r="IF216" s="54"/>
      <c r="IG216" s="54"/>
      <c r="IH216" s="54"/>
      <c r="II216" s="54"/>
      <c r="IJ216" s="54"/>
      <c r="IK216" s="54"/>
      <c r="IL216" s="54"/>
      <c r="IM216" s="54"/>
      <c r="IN216" s="54"/>
    </row>
    <row r="217" spans="1:248" x14ac:dyDescent="0.35">
      <c r="A217" s="41" t="s">
        <v>38</v>
      </c>
      <c r="B217" s="37">
        <v>24681.7</v>
      </c>
      <c r="C217" s="37">
        <v>34.063717517899491</v>
      </c>
      <c r="D217" s="38">
        <v>26416.3</v>
      </c>
      <c r="E217" s="42">
        <v>36.471486438352002</v>
      </c>
      <c r="F217" s="42">
        <f>B217-D217</f>
        <v>-1734.5999999999985</v>
      </c>
      <c r="G217" s="42">
        <v>-2.4077689204525061</v>
      </c>
      <c r="H217" s="60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</row>
    <row r="218" spans="1:248" x14ac:dyDescent="0.35">
      <c r="A218" s="41" t="s">
        <v>21</v>
      </c>
      <c r="B218" s="48">
        <v>1821</v>
      </c>
      <c r="C218" s="48">
        <f t="shared" ref="C218:C229" si="28">+B218/H218*100</f>
        <v>27.396229821420516</v>
      </c>
      <c r="D218" s="49">
        <v>1402.9</v>
      </c>
      <c r="E218" s="51">
        <f t="shared" ref="E218:E229" si="29">D218/H218*100</f>
        <v>21.10607952579398</v>
      </c>
      <c r="F218" s="51">
        <f t="shared" ref="F218:F224" si="30">+B218-D218</f>
        <v>418.09999999999991</v>
      </c>
      <c r="G218" s="51">
        <f t="shared" si="27"/>
        <v>6.2901502956265318</v>
      </c>
      <c r="H218" s="60">
        <v>6646.9</v>
      </c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  <c r="GU218" s="54"/>
      <c r="GV218" s="54"/>
      <c r="GW218" s="54"/>
      <c r="GX218" s="54"/>
      <c r="GY218" s="54"/>
      <c r="GZ218" s="54"/>
      <c r="HA218" s="54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  <c r="HP218" s="54"/>
      <c r="HQ218" s="54"/>
      <c r="HR218" s="54"/>
      <c r="HS218" s="54"/>
      <c r="HT218" s="54"/>
      <c r="HU218" s="54"/>
      <c r="HV218" s="54"/>
      <c r="HW218" s="54"/>
      <c r="HX218" s="54"/>
      <c r="HY218" s="54"/>
      <c r="HZ218" s="54"/>
      <c r="IA218" s="54"/>
      <c r="IB218" s="54"/>
      <c r="IC218" s="54"/>
      <c r="ID218" s="54"/>
      <c r="IE218" s="54"/>
      <c r="IF218" s="54"/>
      <c r="IG218" s="54"/>
      <c r="IH218" s="54"/>
      <c r="II218" s="54"/>
      <c r="IJ218" s="54"/>
      <c r="IK218" s="54"/>
      <c r="IL218" s="54"/>
      <c r="IM218" s="54"/>
      <c r="IN218" s="54"/>
    </row>
    <row r="219" spans="1:248" x14ac:dyDescent="0.35">
      <c r="A219" s="41" t="s">
        <v>22</v>
      </c>
      <c r="B219" s="48">
        <v>3613.2</v>
      </c>
      <c r="C219" s="48">
        <f t="shared" si="28"/>
        <v>28.896353166986561</v>
      </c>
      <c r="D219" s="49">
        <v>3330.2</v>
      </c>
      <c r="E219" s="51">
        <f t="shared" si="29"/>
        <v>26.633077415227124</v>
      </c>
      <c r="F219" s="51">
        <f t="shared" si="30"/>
        <v>283</v>
      </c>
      <c r="G219" s="51">
        <f t="shared" si="27"/>
        <v>2.2632757517594371</v>
      </c>
      <c r="H219" s="60">
        <v>12504</v>
      </c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  <c r="GN219" s="54"/>
      <c r="GO219" s="54"/>
      <c r="GP219" s="54"/>
      <c r="GQ219" s="54"/>
      <c r="GR219" s="54"/>
      <c r="GS219" s="54"/>
      <c r="GT219" s="54"/>
      <c r="GU219" s="54"/>
      <c r="GV219" s="54"/>
      <c r="GW219" s="54"/>
      <c r="GX219" s="54"/>
      <c r="GY219" s="54"/>
      <c r="GZ219" s="54"/>
      <c r="HA219" s="54"/>
      <c r="HB219" s="54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  <c r="HP219" s="54"/>
      <c r="HQ219" s="54"/>
      <c r="HR219" s="54"/>
      <c r="HS219" s="54"/>
      <c r="HT219" s="54"/>
      <c r="HU219" s="54"/>
      <c r="HV219" s="54"/>
      <c r="HW219" s="54"/>
      <c r="HX219" s="54"/>
      <c r="HY219" s="54"/>
      <c r="HZ219" s="54"/>
      <c r="IA219" s="54"/>
      <c r="IB219" s="54"/>
      <c r="IC219" s="54"/>
      <c r="ID219" s="54"/>
      <c r="IE219" s="54"/>
      <c r="IF219" s="54"/>
      <c r="IG219" s="54"/>
      <c r="IH219" s="54"/>
      <c r="II219" s="54"/>
      <c r="IJ219" s="54"/>
      <c r="IK219" s="54"/>
      <c r="IL219" s="54"/>
      <c r="IM219" s="54"/>
      <c r="IN219" s="54"/>
    </row>
    <row r="220" spans="1:248" x14ac:dyDescent="0.35">
      <c r="A220" s="41" t="s">
        <v>23</v>
      </c>
      <c r="B220" s="48">
        <v>7810.9</v>
      </c>
      <c r="C220" s="48">
        <f t="shared" si="28"/>
        <v>43.567918518973009</v>
      </c>
      <c r="D220" s="49">
        <v>5254.8</v>
      </c>
      <c r="E220" s="51">
        <f t="shared" si="29"/>
        <v>29.310412146295484</v>
      </c>
      <c r="F220" s="51">
        <f t="shared" si="30"/>
        <v>2556.0999999999995</v>
      </c>
      <c r="G220" s="51">
        <f t="shared" ref="G220:G229" si="31">F220/H220*100</f>
        <v>14.257506372677527</v>
      </c>
      <c r="H220" s="60">
        <v>17928.099999999999</v>
      </c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  <c r="IN220" s="54"/>
    </row>
    <row r="221" spans="1:248" x14ac:dyDescent="0.35">
      <c r="A221" s="41" t="s">
        <v>24</v>
      </c>
      <c r="B221" s="48">
        <v>9574.2000000000007</v>
      </c>
      <c r="C221" s="48">
        <f t="shared" si="28"/>
        <v>42.2254564699656</v>
      </c>
      <c r="D221" s="49">
        <v>7267.7</v>
      </c>
      <c r="E221" s="51">
        <f t="shared" si="29"/>
        <v>32.053012260739173</v>
      </c>
      <c r="F221" s="51">
        <f t="shared" si="30"/>
        <v>2306.5000000000009</v>
      </c>
      <c r="G221" s="51">
        <f t="shared" si="31"/>
        <v>10.17244420922643</v>
      </c>
      <c r="H221" s="61">
        <v>22674</v>
      </c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</row>
    <row r="222" spans="1:248" x14ac:dyDescent="0.35">
      <c r="A222" s="41" t="s">
        <v>25</v>
      </c>
      <c r="B222" s="48">
        <v>10527.5</v>
      </c>
      <c r="C222" s="48">
        <f t="shared" si="28"/>
        <v>38.087089281708792</v>
      </c>
      <c r="D222" s="49">
        <v>9392.2000000000007</v>
      </c>
      <c r="E222" s="51">
        <f t="shared" si="29"/>
        <v>33.979725476292124</v>
      </c>
      <c r="F222" s="51">
        <f t="shared" si="30"/>
        <v>1135.2999999999993</v>
      </c>
      <c r="G222" s="51">
        <f t="shared" si="31"/>
        <v>4.107363805416667</v>
      </c>
      <c r="H222" s="61">
        <v>27640.6</v>
      </c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  <c r="IN222" s="54"/>
    </row>
    <row r="223" spans="1:248" x14ac:dyDescent="0.35">
      <c r="A223" s="41" t="s">
        <v>26</v>
      </c>
      <c r="B223" s="48">
        <v>12022.7</v>
      </c>
      <c r="C223" s="48">
        <f t="shared" si="28"/>
        <v>34.971363082373685</v>
      </c>
      <c r="D223" s="49">
        <v>11730.8</v>
      </c>
      <c r="E223" s="51">
        <f t="shared" si="29"/>
        <v>34.122290837058991</v>
      </c>
      <c r="F223" s="51">
        <f t="shared" si="30"/>
        <v>291.90000000000146</v>
      </c>
      <c r="G223" s="51">
        <f t="shared" si="31"/>
        <v>0.8490722453146905</v>
      </c>
      <c r="H223" s="61">
        <v>34378.699999999997</v>
      </c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</row>
    <row r="224" spans="1:248" x14ac:dyDescent="0.35">
      <c r="A224" s="41" t="s">
        <v>27</v>
      </c>
      <c r="B224" s="48">
        <v>13960.2</v>
      </c>
      <c r="C224" s="48">
        <f t="shared" si="28"/>
        <v>34.619047146697355</v>
      </c>
      <c r="D224" s="48">
        <v>14142.6</v>
      </c>
      <c r="E224" s="48">
        <f t="shared" si="29"/>
        <v>35.071369763820151</v>
      </c>
      <c r="F224" s="48">
        <f t="shared" si="30"/>
        <v>-182.39999999999964</v>
      </c>
      <c r="G224" s="51">
        <f t="shared" si="31"/>
        <v>-0.45232261712279087</v>
      </c>
      <c r="H224" s="61">
        <v>40325.199999999997</v>
      </c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  <c r="IN224" s="54"/>
    </row>
    <row r="225" spans="1:248" x14ac:dyDescent="0.35">
      <c r="A225" s="41" t="s">
        <v>28</v>
      </c>
      <c r="B225" s="48">
        <v>15954.7</v>
      </c>
      <c r="C225" s="48">
        <f t="shared" si="28"/>
        <v>34.598986841078045</v>
      </c>
      <c r="D225" s="49">
        <v>16356.2</v>
      </c>
      <c r="E225" s="51">
        <f t="shared" si="29"/>
        <v>35.469670289635076</v>
      </c>
      <c r="F225" s="51">
        <f>B225-D225</f>
        <v>-401.5</v>
      </c>
      <c r="G225" s="51">
        <f t="shared" si="31"/>
        <v>-0.87068344855702928</v>
      </c>
      <c r="H225" s="61">
        <v>46113.2</v>
      </c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</row>
    <row r="226" spans="1:248" x14ac:dyDescent="0.35">
      <c r="A226" s="41" t="s">
        <v>29</v>
      </c>
      <c r="B226" s="48">
        <v>17964.5</v>
      </c>
      <c r="C226" s="48">
        <f t="shared" si="28"/>
        <v>34.319878191130648</v>
      </c>
      <c r="D226" s="48">
        <v>18642.099999999999</v>
      </c>
      <c r="E226" s="51">
        <f t="shared" si="29"/>
        <v>35.614383992144319</v>
      </c>
      <c r="F226" s="51">
        <f>B226-D226</f>
        <v>-677.59999999999854</v>
      </c>
      <c r="G226" s="51">
        <f t="shared" si="31"/>
        <v>-1.2945058010136701</v>
      </c>
      <c r="H226" s="61">
        <v>52344.3</v>
      </c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  <c r="GN226" s="54"/>
      <c r="GO226" s="54"/>
      <c r="GP226" s="54"/>
      <c r="GQ226" s="54"/>
      <c r="GR226" s="54"/>
      <c r="GS226" s="54"/>
      <c r="GT226" s="54"/>
      <c r="GU226" s="54"/>
      <c r="GV226" s="54"/>
      <c r="GW226" s="54"/>
      <c r="GX226" s="54"/>
      <c r="GY226" s="54"/>
      <c r="GZ226" s="54"/>
      <c r="HA226" s="54"/>
      <c r="HB226" s="54"/>
      <c r="HC226" s="54"/>
      <c r="HD226" s="54"/>
      <c r="HE226" s="54"/>
      <c r="HF226" s="54"/>
      <c r="HG226" s="54"/>
      <c r="HH226" s="54"/>
      <c r="HI226" s="54"/>
      <c r="HJ226" s="54"/>
      <c r="HK226" s="54"/>
      <c r="HL226" s="54"/>
      <c r="HM226" s="54"/>
      <c r="HN226" s="54"/>
      <c r="HO226" s="54"/>
      <c r="HP226" s="54"/>
      <c r="HQ226" s="54"/>
      <c r="HR226" s="54"/>
      <c r="HS226" s="54"/>
      <c r="HT226" s="54"/>
      <c r="HU226" s="54"/>
      <c r="HV226" s="54"/>
      <c r="HW226" s="54"/>
      <c r="HX226" s="54"/>
      <c r="HY226" s="54"/>
      <c r="HZ226" s="54"/>
      <c r="IA226" s="54"/>
      <c r="IB226" s="54"/>
      <c r="IC226" s="54"/>
      <c r="ID226" s="54"/>
      <c r="IE226" s="54"/>
      <c r="IF226" s="54"/>
      <c r="IG226" s="54"/>
      <c r="IH226" s="54"/>
      <c r="II226" s="54"/>
      <c r="IJ226" s="54"/>
      <c r="IK226" s="54"/>
      <c r="IL226" s="54"/>
      <c r="IM226" s="54"/>
      <c r="IN226" s="54"/>
    </row>
    <row r="227" spans="1:248" x14ac:dyDescent="0.35">
      <c r="A227" s="41" t="s">
        <v>30</v>
      </c>
      <c r="B227" s="48">
        <v>20207.099999999999</v>
      </c>
      <c r="C227" s="48">
        <f t="shared" si="28"/>
        <v>34.568997372310726</v>
      </c>
      <c r="D227" s="48">
        <v>20722.099999999999</v>
      </c>
      <c r="E227" s="51">
        <f t="shared" si="29"/>
        <v>35.450026003175125</v>
      </c>
      <c r="F227" s="51">
        <f>B227-D227</f>
        <v>-515</v>
      </c>
      <c r="G227" s="51">
        <f t="shared" si="31"/>
        <v>-0.88102863086440031</v>
      </c>
      <c r="H227" s="61">
        <v>58454.400000000001</v>
      </c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  <c r="GH227" s="54"/>
      <c r="GI227" s="54"/>
      <c r="GJ227" s="54"/>
      <c r="GK227" s="54"/>
      <c r="GL227" s="54"/>
      <c r="GM227" s="54"/>
      <c r="GN227" s="54"/>
      <c r="GO227" s="54"/>
      <c r="GP227" s="54"/>
      <c r="GQ227" s="54"/>
      <c r="GR227" s="54"/>
      <c r="GS227" s="54"/>
      <c r="GT227" s="54"/>
      <c r="GU227" s="54"/>
      <c r="GV227" s="54"/>
      <c r="GW227" s="54"/>
      <c r="GX227" s="54"/>
      <c r="GY227" s="54"/>
      <c r="GZ227" s="54"/>
      <c r="HA227" s="54"/>
      <c r="HB227" s="54"/>
      <c r="HC227" s="54"/>
      <c r="HD227" s="54"/>
      <c r="HE227" s="54"/>
      <c r="HF227" s="54"/>
      <c r="HG227" s="54"/>
      <c r="HH227" s="54"/>
      <c r="HI227" s="54"/>
      <c r="HJ227" s="54"/>
      <c r="HK227" s="54"/>
      <c r="HL227" s="54"/>
      <c r="HM227" s="54"/>
      <c r="HN227" s="54"/>
      <c r="HO227" s="54"/>
      <c r="HP227" s="54"/>
      <c r="HQ227" s="54"/>
      <c r="HR227" s="54"/>
      <c r="HS227" s="54"/>
      <c r="HT227" s="54"/>
      <c r="HU227" s="54"/>
      <c r="HV227" s="54"/>
      <c r="HW227" s="54"/>
      <c r="HX227" s="54"/>
      <c r="HY227" s="54"/>
      <c r="HZ227" s="54"/>
      <c r="IA227" s="54"/>
      <c r="IB227" s="54"/>
      <c r="IC227" s="54"/>
      <c r="ID227" s="54"/>
      <c r="IE227" s="54"/>
      <c r="IF227" s="54"/>
      <c r="IG227" s="54"/>
      <c r="IH227" s="54"/>
      <c r="II227" s="54"/>
      <c r="IJ227" s="54"/>
      <c r="IK227" s="54"/>
      <c r="IL227" s="54"/>
      <c r="IM227" s="54"/>
      <c r="IN227" s="54"/>
    </row>
    <row r="228" spans="1:248" x14ac:dyDescent="0.35">
      <c r="A228" s="62" t="s">
        <v>31</v>
      </c>
      <c r="B228" s="48">
        <v>22241.1</v>
      </c>
      <c r="C228" s="48">
        <f t="shared" si="28"/>
        <v>34.513735756417077</v>
      </c>
      <c r="D228" s="48">
        <v>22162.7</v>
      </c>
      <c r="E228" s="51">
        <f t="shared" si="29"/>
        <v>34.392074647780227</v>
      </c>
      <c r="F228" s="51">
        <f>B228-D228</f>
        <v>78.399999999997817</v>
      </c>
      <c r="G228" s="51">
        <f t="shared" si="31"/>
        <v>0.12166110863684905</v>
      </c>
      <c r="H228" s="61">
        <v>64441.3</v>
      </c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  <c r="IG228" s="54"/>
      <c r="IH228" s="54"/>
      <c r="II228" s="54"/>
      <c r="IJ228" s="54"/>
      <c r="IK228" s="54"/>
      <c r="IL228" s="54"/>
      <c r="IM228" s="54"/>
      <c r="IN228" s="54"/>
    </row>
    <row r="229" spans="1:248" x14ac:dyDescent="0.35">
      <c r="A229" s="63" t="s">
        <v>32</v>
      </c>
      <c r="B229" s="48">
        <v>24681.7</v>
      </c>
      <c r="C229" s="48">
        <f t="shared" si="28"/>
        <v>34.007090293077383</v>
      </c>
      <c r="D229" s="64">
        <v>26416.3</v>
      </c>
      <c r="E229" s="51">
        <f t="shared" si="29"/>
        <v>36.397067434942493</v>
      </c>
      <c r="F229" s="51">
        <f>B229-D229</f>
        <v>-1734.5999999999985</v>
      </c>
      <c r="G229" s="51">
        <f t="shared" si="31"/>
        <v>-2.3899771418651059</v>
      </c>
      <c r="H229" s="61">
        <v>72578.100000000006</v>
      </c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  <c r="IG229" s="54"/>
      <c r="IH229" s="54"/>
      <c r="II229" s="54"/>
      <c r="IJ229" s="54"/>
      <c r="IK229" s="54"/>
      <c r="IL229" s="54"/>
      <c r="IM229" s="54"/>
      <c r="IN229" s="54"/>
    </row>
    <row r="230" spans="1:248" x14ac:dyDescent="0.35">
      <c r="A230" s="62" t="s">
        <v>39</v>
      </c>
      <c r="B230" s="37">
        <v>26419.1</v>
      </c>
      <c r="C230" s="37">
        <v>28.451167754531937</v>
      </c>
      <c r="D230" s="37">
        <v>27412.799999999999</v>
      </c>
      <c r="E230" s="42">
        <v>29.52129979527815</v>
      </c>
      <c r="F230" s="42">
        <v>-993.70000000000073</v>
      </c>
      <c r="G230" s="42">
        <v>-1.0701320407462178</v>
      </c>
      <c r="H230" s="61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4"/>
      <c r="HI230" s="54"/>
      <c r="HJ230" s="54"/>
      <c r="HK230" s="54"/>
      <c r="HL230" s="54"/>
      <c r="HM230" s="54"/>
      <c r="HN230" s="54"/>
      <c r="HO230" s="54"/>
      <c r="HP230" s="54"/>
      <c r="HQ230" s="54"/>
      <c r="HR230" s="54"/>
      <c r="HS230" s="54"/>
      <c r="HT230" s="54"/>
      <c r="HU230" s="54"/>
      <c r="HV230" s="54"/>
      <c r="HW230" s="54"/>
      <c r="HX230" s="54"/>
      <c r="HY230" s="54"/>
      <c r="HZ230" s="54"/>
      <c r="IA230" s="54"/>
      <c r="IB230" s="54"/>
      <c r="IC230" s="54"/>
      <c r="ID230" s="54"/>
      <c r="IE230" s="54"/>
      <c r="IF230" s="54"/>
      <c r="IG230" s="54"/>
      <c r="IH230" s="54"/>
      <c r="II230" s="54"/>
      <c r="IJ230" s="54"/>
      <c r="IK230" s="54"/>
      <c r="IL230" s="54"/>
      <c r="IM230" s="54"/>
      <c r="IN230" s="54"/>
    </row>
    <row r="231" spans="1:248" x14ac:dyDescent="0.35">
      <c r="A231" s="63" t="s">
        <v>21</v>
      </c>
      <c r="B231" s="48">
        <v>2320.6</v>
      </c>
      <c r="C231" s="48">
        <f t="shared" ref="C231:C240" si="32">+B231/H231*100</f>
        <v>37.089246899373478</v>
      </c>
      <c r="D231" s="64">
        <v>1231.9000000000001</v>
      </c>
      <c r="E231" s="51">
        <f t="shared" ref="E231:E240" si="33">D231/H231*100</f>
        <v>19.688978391510037</v>
      </c>
      <c r="F231" s="51">
        <v>1088.7</v>
      </c>
      <c r="G231" s="51">
        <f t="shared" ref="G231:G255" si="34">F231/H231*100</f>
        <v>17.400268507863444</v>
      </c>
      <c r="H231" s="61">
        <v>6256.8</v>
      </c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  <c r="IN231" s="54"/>
    </row>
    <row r="232" spans="1:248" x14ac:dyDescent="0.35">
      <c r="A232" s="63" t="s">
        <v>22</v>
      </c>
      <c r="B232" s="48">
        <v>4029.4</v>
      </c>
      <c r="C232" s="48">
        <f t="shared" si="32"/>
        <v>32.44361780075203</v>
      </c>
      <c r="D232" s="64">
        <v>3469.8</v>
      </c>
      <c r="E232" s="51">
        <f t="shared" si="33"/>
        <v>27.937872895480563</v>
      </c>
      <c r="F232" s="51">
        <v>559.59999999999991</v>
      </c>
      <c r="G232" s="51">
        <f t="shared" si="34"/>
        <v>4.5057449052714631</v>
      </c>
      <c r="H232" s="61">
        <v>12419.7</v>
      </c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</row>
    <row r="233" spans="1:248" x14ac:dyDescent="0.35">
      <c r="A233" s="63" t="s">
        <v>23</v>
      </c>
      <c r="B233" s="48">
        <v>5736.4</v>
      </c>
      <c r="C233" s="48">
        <f t="shared" si="32"/>
        <v>29.90527528555565</v>
      </c>
      <c r="D233" s="64">
        <v>5523.7</v>
      </c>
      <c r="E233" s="51">
        <f t="shared" si="33"/>
        <v>28.796417456039286</v>
      </c>
      <c r="F233" s="51">
        <v>212.69999999999982</v>
      </c>
      <c r="G233" s="51">
        <f t="shared" si="34"/>
        <v>1.1088578295163658</v>
      </c>
      <c r="H233" s="61">
        <v>19181.900000000001</v>
      </c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4"/>
      <c r="HI233" s="54"/>
      <c r="HJ233" s="54"/>
      <c r="HK233" s="54"/>
      <c r="HL233" s="54"/>
      <c r="HM233" s="54"/>
      <c r="HN233" s="54"/>
      <c r="HO233" s="54"/>
      <c r="HP233" s="54"/>
      <c r="HQ233" s="54"/>
      <c r="HR233" s="54"/>
      <c r="HS233" s="54"/>
      <c r="HT233" s="54"/>
      <c r="HU233" s="54"/>
      <c r="HV233" s="54"/>
      <c r="HW233" s="54"/>
      <c r="HX233" s="54"/>
      <c r="HY233" s="54"/>
      <c r="HZ233" s="54"/>
      <c r="IA233" s="54"/>
      <c r="IB233" s="54"/>
      <c r="IC233" s="54"/>
      <c r="ID233" s="54"/>
      <c r="IE233" s="54"/>
      <c r="IF233" s="54"/>
      <c r="IG233" s="54"/>
      <c r="IH233" s="54"/>
      <c r="II233" s="54"/>
      <c r="IJ233" s="54"/>
      <c r="IK233" s="54"/>
      <c r="IL233" s="54"/>
      <c r="IM233" s="54"/>
      <c r="IN233" s="54"/>
    </row>
    <row r="234" spans="1:248" x14ac:dyDescent="0.35">
      <c r="A234" s="63" t="s">
        <v>24</v>
      </c>
      <c r="B234" s="48">
        <v>8234.2999999999993</v>
      </c>
      <c r="C234" s="48">
        <f t="shared" si="32"/>
        <v>32.78011767609614</v>
      </c>
      <c r="D234" s="64">
        <v>7527.7</v>
      </c>
      <c r="E234" s="51">
        <f t="shared" si="33"/>
        <v>29.967197191060439</v>
      </c>
      <c r="F234" s="51">
        <v>706.6</v>
      </c>
      <c r="G234" s="51">
        <f t="shared" si="34"/>
        <v>2.812920485035709</v>
      </c>
      <c r="H234" s="61">
        <v>25119.8</v>
      </c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54"/>
      <c r="HF234" s="54"/>
      <c r="HG234" s="54"/>
      <c r="HH234" s="54"/>
      <c r="HI234" s="54"/>
      <c r="HJ234" s="54"/>
      <c r="HK234" s="54"/>
      <c r="HL234" s="54"/>
      <c r="HM234" s="54"/>
      <c r="HN234" s="54"/>
      <c r="HO234" s="54"/>
      <c r="HP234" s="54"/>
      <c r="HQ234" s="54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  <c r="IG234" s="54"/>
      <c r="IH234" s="54"/>
      <c r="II234" s="54"/>
      <c r="IJ234" s="54"/>
      <c r="IK234" s="54"/>
      <c r="IL234" s="54"/>
      <c r="IM234" s="54"/>
      <c r="IN234" s="54"/>
    </row>
    <row r="235" spans="1:248" x14ac:dyDescent="0.35">
      <c r="A235" s="63" t="s">
        <v>25</v>
      </c>
      <c r="B235" s="48">
        <v>9735.2000000000007</v>
      </c>
      <c r="C235" s="48">
        <f t="shared" si="32"/>
        <v>30.302992573040079</v>
      </c>
      <c r="D235" s="64">
        <v>9366.2999999999993</v>
      </c>
      <c r="E235" s="51">
        <f t="shared" si="33"/>
        <v>29.154708617888204</v>
      </c>
      <c r="F235" s="51">
        <f t="shared" ref="F235:F240" si="35">B235-D235</f>
        <v>368.90000000000146</v>
      </c>
      <c r="G235" s="51">
        <f t="shared" si="34"/>
        <v>1.1482839551518744</v>
      </c>
      <c r="H235" s="61">
        <v>32126.2</v>
      </c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  <c r="GH235" s="54"/>
      <c r="GI235" s="54"/>
      <c r="GJ235" s="54"/>
      <c r="GK235" s="54"/>
      <c r="GL235" s="54"/>
      <c r="GM235" s="54"/>
      <c r="GN235" s="54"/>
      <c r="GO235" s="54"/>
      <c r="GP235" s="54"/>
      <c r="GQ235" s="54"/>
      <c r="GR235" s="54"/>
      <c r="GS235" s="54"/>
      <c r="GT235" s="54"/>
      <c r="GU235" s="54"/>
      <c r="GV235" s="54"/>
      <c r="GW235" s="54"/>
      <c r="GX235" s="54"/>
      <c r="GY235" s="54"/>
      <c r="GZ235" s="54"/>
      <c r="HA235" s="54"/>
      <c r="HB235" s="54"/>
      <c r="HC235" s="54"/>
      <c r="HD235" s="54"/>
      <c r="HE235" s="54"/>
      <c r="HF235" s="54"/>
      <c r="HG235" s="54"/>
      <c r="HH235" s="54"/>
      <c r="HI235" s="54"/>
      <c r="HJ235" s="54"/>
      <c r="HK235" s="54"/>
      <c r="HL235" s="54"/>
      <c r="HM235" s="54"/>
      <c r="HN235" s="54"/>
      <c r="HO235" s="54"/>
      <c r="HP235" s="54"/>
      <c r="HQ235" s="54"/>
      <c r="HR235" s="54"/>
      <c r="HS235" s="54"/>
      <c r="HT235" s="54"/>
      <c r="HU235" s="54"/>
      <c r="HV235" s="54"/>
      <c r="HW235" s="54"/>
      <c r="HX235" s="54"/>
      <c r="HY235" s="54"/>
      <c r="HZ235" s="54"/>
      <c r="IA235" s="54"/>
      <c r="IB235" s="54"/>
      <c r="IC235" s="54"/>
      <c r="ID235" s="54"/>
      <c r="IE235" s="54"/>
      <c r="IF235" s="54"/>
      <c r="IG235" s="54"/>
      <c r="IH235" s="54"/>
      <c r="II235" s="54"/>
      <c r="IJ235" s="54"/>
      <c r="IK235" s="54"/>
      <c r="IL235" s="54"/>
      <c r="IM235" s="54"/>
      <c r="IN235" s="54"/>
    </row>
    <row r="236" spans="1:248" x14ac:dyDescent="0.35">
      <c r="A236" s="63" t="s">
        <v>26</v>
      </c>
      <c r="B236" s="48">
        <v>11755</v>
      </c>
      <c r="C236" s="48">
        <f t="shared" si="32"/>
        <v>28.836930896851857</v>
      </c>
      <c r="D236" s="64">
        <v>11590.5</v>
      </c>
      <c r="E236" s="51">
        <f t="shared" si="33"/>
        <v>28.433385585704929</v>
      </c>
      <c r="F236" s="51">
        <f t="shared" si="35"/>
        <v>164.5</v>
      </c>
      <c r="G236" s="51">
        <f t="shared" si="34"/>
        <v>0.40354531114692738</v>
      </c>
      <c r="H236" s="61">
        <v>40763.699999999997</v>
      </c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4"/>
      <c r="HI236" s="54"/>
      <c r="HJ236" s="54"/>
      <c r="HK236" s="54"/>
      <c r="HL236" s="54"/>
      <c r="HM236" s="54"/>
      <c r="HN236" s="54"/>
      <c r="HO236" s="54"/>
      <c r="HP236" s="54"/>
      <c r="HQ236" s="54"/>
      <c r="HR236" s="54"/>
      <c r="HS236" s="54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</row>
    <row r="237" spans="1:248" x14ac:dyDescent="0.35">
      <c r="A237" s="63" t="s">
        <v>27</v>
      </c>
      <c r="B237" s="48">
        <v>14049.3</v>
      </c>
      <c r="C237" s="48">
        <f t="shared" si="32"/>
        <v>29.206277271810695</v>
      </c>
      <c r="D237" s="64">
        <v>13681.6</v>
      </c>
      <c r="E237" s="51">
        <f t="shared" si="33"/>
        <v>28.441887006612799</v>
      </c>
      <c r="F237" s="51">
        <f t="shared" si="35"/>
        <v>367.69999999999891</v>
      </c>
      <c r="G237" s="51">
        <f t="shared" si="34"/>
        <v>0.76439026519789322</v>
      </c>
      <c r="H237" s="61">
        <v>48103.7</v>
      </c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  <c r="GH237" s="54"/>
      <c r="GI237" s="54"/>
      <c r="GJ237" s="54"/>
      <c r="GK237" s="54"/>
      <c r="GL237" s="54"/>
      <c r="GM237" s="54"/>
      <c r="GN237" s="54"/>
      <c r="GO237" s="54"/>
      <c r="GP237" s="54"/>
      <c r="GQ237" s="54"/>
      <c r="GR237" s="54"/>
      <c r="GS237" s="54"/>
      <c r="GT237" s="54"/>
      <c r="GU237" s="54"/>
      <c r="GV237" s="54"/>
      <c r="GW237" s="54"/>
      <c r="GX237" s="54"/>
      <c r="GY237" s="54"/>
      <c r="GZ237" s="54"/>
      <c r="HA237" s="54"/>
      <c r="HB237" s="54"/>
      <c r="HC237" s="54"/>
      <c r="HD237" s="54"/>
      <c r="HE237" s="54"/>
      <c r="HF237" s="54"/>
      <c r="HG237" s="54"/>
      <c r="HH237" s="54"/>
      <c r="HI237" s="54"/>
      <c r="HJ237" s="54"/>
      <c r="HK237" s="54"/>
      <c r="HL237" s="54"/>
      <c r="HM237" s="54"/>
      <c r="HN237" s="54"/>
      <c r="HO237" s="54"/>
      <c r="HP237" s="54"/>
      <c r="HQ237" s="54"/>
      <c r="HR237" s="54"/>
      <c r="HS237" s="54"/>
      <c r="HT237" s="54"/>
      <c r="HU237" s="54"/>
      <c r="HV237" s="54"/>
      <c r="HW237" s="54"/>
      <c r="HX237" s="54"/>
      <c r="HY237" s="54"/>
      <c r="HZ237" s="54"/>
      <c r="IA237" s="54"/>
      <c r="IB237" s="54"/>
      <c r="IC237" s="54"/>
      <c r="ID237" s="54"/>
      <c r="IE237" s="54"/>
      <c r="IF237" s="54"/>
      <c r="IG237" s="54"/>
      <c r="IH237" s="54"/>
      <c r="II237" s="54"/>
      <c r="IJ237" s="54"/>
      <c r="IK237" s="54"/>
      <c r="IL237" s="54"/>
      <c r="IM237" s="54"/>
      <c r="IN237" s="54"/>
    </row>
    <row r="238" spans="1:248" x14ac:dyDescent="0.35">
      <c r="A238" s="63" t="s">
        <v>28</v>
      </c>
      <c r="B238" s="48">
        <v>15937.5</v>
      </c>
      <c r="C238" s="48">
        <f t="shared" si="32"/>
        <v>28.676585691485823</v>
      </c>
      <c r="D238" s="64">
        <v>15626.8</v>
      </c>
      <c r="E238" s="51">
        <f t="shared" si="33"/>
        <v>28.117538464860274</v>
      </c>
      <c r="F238" s="51">
        <f t="shared" si="35"/>
        <v>310.70000000000073</v>
      </c>
      <c r="G238" s="51">
        <f t="shared" si="34"/>
        <v>0.55904722662554773</v>
      </c>
      <c r="H238" s="61">
        <v>55576.7</v>
      </c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54"/>
      <c r="GF238" s="54"/>
      <c r="GG238" s="54"/>
      <c r="GH238" s="54"/>
      <c r="GI238" s="54"/>
      <c r="GJ238" s="54"/>
      <c r="GK238" s="54"/>
      <c r="GL238" s="54"/>
      <c r="GM238" s="54"/>
      <c r="GN238" s="54"/>
      <c r="GO238" s="54"/>
      <c r="GP238" s="54"/>
      <c r="GQ238" s="54"/>
      <c r="GR238" s="54"/>
      <c r="GS238" s="54"/>
      <c r="GT238" s="54"/>
      <c r="GU238" s="54"/>
      <c r="GV238" s="54"/>
      <c r="GW238" s="54"/>
      <c r="GX238" s="54"/>
      <c r="GY238" s="54"/>
      <c r="GZ238" s="54"/>
      <c r="HA238" s="54"/>
      <c r="HB238" s="54"/>
      <c r="HC238" s="54"/>
      <c r="HD238" s="54"/>
      <c r="HE238" s="54"/>
      <c r="HF238" s="54"/>
      <c r="HG238" s="54"/>
      <c r="HH238" s="54"/>
      <c r="HI238" s="54"/>
      <c r="HJ238" s="54"/>
      <c r="HK238" s="54"/>
      <c r="HL238" s="54"/>
      <c r="HM238" s="54"/>
      <c r="HN238" s="54"/>
      <c r="HO238" s="54"/>
      <c r="HP238" s="54"/>
      <c r="HQ238" s="54"/>
      <c r="HR238" s="54"/>
      <c r="HS238" s="54"/>
      <c r="HT238" s="54"/>
      <c r="HU238" s="54"/>
      <c r="HV238" s="54"/>
      <c r="HW238" s="54"/>
      <c r="HX238" s="54"/>
      <c r="HY238" s="54"/>
      <c r="HZ238" s="54"/>
      <c r="IA238" s="54"/>
      <c r="IB238" s="54"/>
      <c r="IC238" s="54"/>
      <c r="ID238" s="54"/>
      <c r="IE238" s="54"/>
      <c r="IF238" s="54"/>
      <c r="IG238" s="54"/>
      <c r="IH238" s="54"/>
      <c r="II238" s="54"/>
      <c r="IJ238" s="54"/>
      <c r="IK238" s="54"/>
      <c r="IL238" s="54"/>
      <c r="IM238" s="54"/>
      <c r="IN238" s="54"/>
    </row>
    <row r="239" spans="1:248" x14ac:dyDescent="0.35">
      <c r="A239" s="63" t="s">
        <v>29</v>
      </c>
      <c r="B239" s="48">
        <v>17871.599999999999</v>
      </c>
      <c r="C239" s="48">
        <f t="shared" si="32"/>
        <v>27.972890481929596</v>
      </c>
      <c r="D239" s="64">
        <v>17711.900000000001</v>
      </c>
      <c r="E239" s="51">
        <f t="shared" si="33"/>
        <v>27.722925699259655</v>
      </c>
      <c r="F239" s="51">
        <f t="shared" si="35"/>
        <v>159.69999999999709</v>
      </c>
      <c r="G239" s="51">
        <f t="shared" si="34"/>
        <v>0.24996478266993863</v>
      </c>
      <c r="H239" s="61">
        <v>63889</v>
      </c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54"/>
    </row>
    <row r="240" spans="1:248" x14ac:dyDescent="0.35">
      <c r="A240" s="63" t="s">
        <v>30</v>
      </c>
      <c r="B240" s="48">
        <v>20234.2</v>
      </c>
      <c r="C240" s="48">
        <f t="shared" si="32"/>
        <v>27.944779429840434</v>
      </c>
      <c r="D240" s="64">
        <v>20184.7</v>
      </c>
      <c r="E240" s="51">
        <f t="shared" si="33"/>
        <v>27.876416629147688</v>
      </c>
      <c r="F240" s="51">
        <f t="shared" si="35"/>
        <v>49.5</v>
      </c>
      <c r="G240" s="51">
        <f t="shared" si="34"/>
        <v>6.8362800692743045E-2</v>
      </c>
      <c r="H240" s="61">
        <v>72407.8</v>
      </c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  <c r="GH240" s="54"/>
      <c r="GI240" s="54"/>
      <c r="GJ240" s="54"/>
      <c r="GK240" s="54"/>
      <c r="GL240" s="54"/>
      <c r="GM240" s="54"/>
      <c r="GN240" s="54"/>
      <c r="GO240" s="54"/>
      <c r="GP240" s="54"/>
      <c r="GQ240" s="54"/>
      <c r="GR240" s="54"/>
      <c r="GS240" s="54"/>
      <c r="GT240" s="54"/>
      <c r="GU240" s="54"/>
      <c r="GV240" s="54"/>
      <c r="GW240" s="54"/>
      <c r="GX240" s="54"/>
      <c r="GY240" s="54"/>
      <c r="GZ240" s="54"/>
      <c r="HA240" s="54"/>
      <c r="HB240" s="54"/>
      <c r="HC240" s="54"/>
      <c r="HD240" s="54"/>
      <c r="HE240" s="54"/>
      <c r="HF240" s="54"/>
      <c r="HG240" s="54"/>
      <c r="HH240" s="54"/>
      <c r="HI240" s="54"/>
      <c r="HJ240" s="54"/>
      <c r="HK240" s="54"/>
      <c r="HL240" s="54"/>
      <c r="HM240" s="54"/>
      <c r="HN240" s="54"/>
      <c r="HO240" s="54"/>
      <c r="HP240" s="54"/>
      <c r="HQ240" s="54"/>
      <c r="HR240" s="54"/>
      <c r="HS240" s="54"/>
      <c r="HT240" s="54"/>
      <c r="HU240" s="54"/>
      <c r="HV240" s="54"/>
      <c r="HW240" s="54"/>
      <c r="HX240" s="54"/>
      <c r="HY240" s="54"/>
      <c r="HZ240" s="54"/>
      <c r="IA240" s="54"/>
      <c r="IB240" s="54"/>
      <c r="IC240" s="54"/>
      <c r="ID240" s="54"/>
      <c r="IE240" s="54"/>
      <c r="IF240" s="54"/>
      <c r="IG240" s="54"/>
      <c r="IH240" s="54"/>
      <c r="II240" s="54"/>
      <c r="IJ240" s="54"/>
      <c r="IK240" s="54"/>
      <c r="IL240" s="54"/>
      <c r="IM240" s="54"/>
      <c r="IN240" s="54"/>
    </row>
    <row r="241" spans="1:248" x14ac:dyDescent="0.35">
      <c r="A241" s="63" t="s">
        <v>31</v>
      </c>
      <c r="B241" s="48">
        <v>22725.3</v>
      </c>
      <c r="C241" s="48">
        <v>28.164341254359375</v>
      </c>
      <c r="D241" s="64">
        <v>22309.5</v>
      </c>
      <c r="E241" s="51">
        <v>27.649024268728269</v>
      </c>
      <c r="F241" s="51">
        <v>415.79999999999927</v>
      </c>
      <c r="G241" s="51">
        <f t="shared" si="34"/>
        <v>0.51269594467125357</v>
      </c>
      <c r="H241" s="61">
        <v>81100.7</v>
      </c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  <c r="GH241" s="54"/>
      <c r="GI241" s="54"/>
      <c r="GJ241" s="54"/>
      <c r="GK241" s="54"/>
      <c r="GL241" s="54"/>
      <c r="GM241" s="54"/>
      <c r="GN241" s="54"/>
      <c r="GO241" s="54"/>
      <c r="GP241" s="54"/>
      <c r="GQ241" s="54"/>
      <c r="GR241" s="54"/>
      <c r="GS241" s="54"/>
      <c r="GT241" s="54"/>
      <c r="GU241" s="54"/>
      <c r="GV241" s="54"/>
      <c r="GW241" s="54"/>
      <c r="GX241" s="54"/>
      <c r="GY241" s="54"/>
      <c r="GZ241" s="54"/>
      <c r="HA241" s="54"/>
      <c r="HB241" s="54"/>
      <c r="HC241" s="54"/>
      <c r="HD241" s="54"/>
      <c r="HE241" s="54"/>
      <c r="HF241" s="54"/>
      <c r="HG241" s="54"/>
      <c r="HH241" s="54"/>
      <c r="HI241" s="54"/>
      <c r="HJ241" s="54"/>
      <c r="HK241" s="54"/>
      <c r="HL241" s="54"/>
      <c r="HM241" s="54"/>
      <c r="HN241" s="54"/>
      <c r="HO241" s="54"/>
      <c r="HP241" s="54"/>
      <c r="HQ241" s="54"/>
      <c r="HR241" s="54"/>
      <c r="HS241" s="54"/>
      <c r="HT241" s="54"/>
      <c r="HU241" s="54"/>
      <c r="HV241" s="54"/>
      <c r="HW241" s="54"/>
      <c r="HX241" s="54"/>
      <c r="HY241" s="54"/>
      <c r="HZ241" s="54"/>
      <c r="IA241" s="54"/>
      <c r="IB241" s="54"/>
      <c r="IC241" s="54"/>
      <c r="ID241" s="54"/>
      <c r="IE241" s="54"/>
      <c r="IF241" s="54"/>
      <c r="IG241" s="54"/>
      <c r="IH241" s="54"/>
      <c r="II241" s="54"/>
      <c r="IJ241" s="54"/>
      <c r="IK241" s="54"/>
      <c r="IL241" s="54"/>
      <c r="IM241" s="54"/>
      <c r="IN241" s="54"/>
    </row>
    <row r="242" spans="1:248" x14ac:dyDescent="0.35">
      <c r="A242" s="63" t="s">
        <v>32</v>
      </c>
      <c r="B242" s="48">
        <v>26419.1</v>
      </c>
      <c r="C242" s="48">
        <v>28.451167754531937</v>
      </c>
      <c r="D242" s="64">
        <v>27412.799999999999</v>
      </c>
      <c r="E242" s="51">
        <v>29.52129979527815</v>
      </c>
      <c r="F242" s="51">
        <v>-993.70000000000073</v>
      </c>
      <c r="G242" s="51">
        <f t="shared" si="34"/>
        <v>-1.066165110210809</v>
      </c>
      <c r="H242" s="61">
        <v>93203.199999999997</v>
      </c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  <c r="GH242" s="54"/>
      <c r="GI242" s="54"/>
      <c r="GJ242" s="54"/>
      <c r="GK242" s="54"/>
      <c r="GL242" s="54"/>
      <c r="GM242" s="54"/>
      <c r="GN242" s="54"/>
      <c r="GO242" s="54"/>
      <c r="GP242" s="54"/>
      <c r="GQ242" s="54"/>
      <c r="GR242" s="54"/>
      <c r="GS242" s="54"/>
      <c r="GT242" s="54"/>
      <c r="GU242" s="54"/>
      <c r="GV242" s="54"/>
      <c r="GW242" s="54"/>
      <c r="GX242" s="54"/>
      <c r="GY242" s="54"/>
      <c r="GZ242" s="54"/>
      <c r="HA242" s="54"/>
      <c r="HB242" s="54"/>
      <c r="HC242" s="54"/>
      <c r="HD242" s="54"/>
      <c r="HE242" s="54"/>
      <c r="HF242" s="54"/>
      <c r="HG242" s="54"/>
      <c r="HH242" s="54"/>
      <c r="HI242" s="54"/>
      <c r="HJ242" s="54"/>
      <c r="HK242" s="54"/>
      <c r="HL242" s="54"/>
      <c r="HM242" s="54"/>
      <c r="HN242" s="54"/>
      <c r="HO242" s="54"/>
      <c r="HP242" s="54"/>
      <c r="HQ242" s="54"/>
      <c r="HR242" s="54"/>
      <c r="HS242" s="54"/>
      <c r="HT242" s="54"/>
      <c r="HU242" s="54"/>
      <c r="HV242" s="54"/>
      <c r="HW242" s="54"/>
      <c r="HX242" s="54"/>
      <c r="HY242" s="54"/>
      <c r="HZ242" s="54"/>
      <c r="IA242" s="54"/>
      <c r="IB242" s="54"/>
      <c r="IC242" s="54"/>
      <c r="ID242" s="54"/>
      <c r="IE242" s="54"/>
      <c r="IF242" s="54"/>
      <c r="IG242" s="54"/>
      <c r="IH242" s="54"/>
      <c r="II242" s="54"/>
      <c r="IJ242" s="54"/>
      <c r="IK242" s="54"/>
      <c r="IL242" s="54"/>
      <c r="IM242" s="54"/>
      <c r="IN242" s="54"/>
    </row>
    <row r="243" spans="1:248" x14ac:dyDescent="0.35">
      <c r="A243" s="63" t="s">
        <v>40</v>
      </c>
      <c r="B243" s="37">
        <v>30660.5</v>
      </c>
      <c r="C243" s="37">
        <v>22.910754129622244</v>
      </c>
      <c r="D243" s="43">
        <v>32063.300000000003</v>
      </c>
      <c r="E243" s="42">
        <v>23.958982498143115</v>
      </c>
      <c r="F243" s="42">
        <v>-1402.8000000000029</v>
      </c>
      <c r="G243" s="42">
        <v>-1.0482283685208704</v>
      </c>
      <c r="H243" s="61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  <c r="GH243" s="54"/>
      <c r="GI243" s="54"/>
      <c r="GJ243" s="54"/>
      <c r="GK243" s="54"/>
      <c r="GL243" s="54"/>
      <c r="GM243" s="54"/>
      <c r="GN243" s="54"/>
      <c r="GO243" s="54"/>
      <c r="GP243" s="54"/>
      <c r="GQ243" s="54"/>
      <c r="GR243" s="54"/>
      <c r="GS243" s="54"/>
      <c r="GT243" s="54"/>
      <c r="GU243" s="54"/>
      <c r="GV243" s="54"/>
      <c r="GW243" s="54"/>
      <c r="GX243" s="54"/>
      <c r="GY243" s="54"/>
      <c r="GZ243" s="54"/>
      <c r="HA243" s="54"/>
      <c r="HB243" s="54"/>
      <c r="HC243" s="54"/>
      <c r="HD243" s="54"/>
      <c r="HE243" s="54"/>
      <c r="HF243" s="54"/>
      <c r="HG243" s="54"/>
      <c r="HH243" s="54"/>
      <c r="HI243" s="54"/>
      <c r="HJ243" s="54"/>
      <c r="HK243" s="54"/>
      <c r="HL243" s="54"/>
      <c r="HM243" s="54"/>
      <c r="HN243" s="54"/>
      <c r="HO243" s="54"/>
      <c r="HP243" s="54"/>
      <c r="HQ243" s="54"/>
      <c r="HR243" s="54"/>
      <c r="HS243" s="54"/>
      <c r="HT243" s="54"/>
      <c r="HU243" s="54"/>
      <c r="HV243" s="54"/>
      <c r="HW243" s="54"/>
      <c r="HX243" s="54"/>
      <c r="HY243" s="54"/>
      <c r="HZ243" s="54"/>
      <c r="IA243" s="54"/>
      <c r="IB243" s="54"/>
      <c r="IC243" s="54"/>
      <c r="ID243" s="54"/>
      <c r="IE243" s="54"/>
      <c r="IF243" s="54"/>
      <c r="IG243" s="54"/>
      <c r="IH243" s="54"/>
      <c r="II243" s="54"/>
      <c r="IJ243" s="54"/>
      <c r="IK243" s="54"/>
      <c r="IL243" s="54"/>
      <c r="IM243" s="54"/>
      <c r="IN243" s="54"/>
    </row>
    <row r="244" spans="1:248" x14ac:dyDescent="0.35">
      <c r="A244" s="63" t="s">
        <v>21</v>
      </c>
      <c r="B244" s="48">
        <v>2746.9</v>
      </c>
      <c r="C244" s="48">
        <v>29.671837193225027</v>
      </c>
      <c r="D244" s="64">
        <v>983.4</v>
      </c>
      <c r="E244" s="51">
        <v>10.622623574144487</v>
      </c>
      <c r="F244" s="51">
        <v>1763.5</v>
      </c>
      <c r="G244" s="51">
        <f t="shared" si="34"/>
        <v>19.049213619080536</v>
      </c>
      <c r="H244" s="61">
        <v>9257.6</v>
      </c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  <c r="IN244" s="54"/>
    </row>
    <row r="245" spans="1:248" x14ac:dyDescent="0.35">
      <c r="A245" s="63" t="s">
        <v>22</v>
      </c>
      <c r="B245" s="48">
        <v>4626.1000000000004</v>
      </c>
      <c r="C245" s="48">
        <v>24.125432850765574</v>
      </c>
      <c r="D245" s="64">
        <v>2685.1</v>
      </c>
      <c r="E245" s="51">
        <v>14.002983019733822</v>
      </c>
      <c r="F245" s="51">
        <v>1941.0000000000005</v>
      </c>
      <c r="G245" s="51">
        <f t="shared" si="34"/>
        <v>10.355976695050902</v>
      </c>
      <c r="H245" s="61">
        <v>18742.8</v>
      </c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  <c r="GH245" s="54"/>
      <c r="GI245" s="54"/>
      <c r="GJ245" s="54"/>
      <c r="GK245" s="54"/>
      <c r="GL245" s="54"/>
      <c r="GM245" s="54"/>
      <c r="GN245" s="54"/>
      <c r="GO245" s="54"/>
      <c r="GP245" s="54"/>
      <c r="GQ245" s="54"/>
      <c r="GR245" s="54"/>
      <c r="GS245" s="54"/>
      <c r="GT245" s="54"/>
      <c r="GU245" s="54"/>
      <c r="GV245" s="54"/>
      <c r="GW245" s="54"/>
      <c r="GX245" s="54"/>
      <c r="GY245" s="54"/>
      <c r="GZ245" s="54"/>
      <c r="HA245" s="54"/>
      <c r="HB245" s="54"/>
      <c r="HC245" s="54"/>
      <c r="HD245" s="54"/>
      <c r="HE245" s="54"/>
      <c r="HF245" s="54"/>
      <c r="HG245" s="54"/>
      <c r="HH245" s="54"/>
      <c r="HI245" s="54"/>
      <c r="HJ245" s="54"/>
      <c r="HK245" s="54"/>
      <c r="HL245" s="54"/>
      <c r="HM245" s="54"/>
      <c r="HN245" s="54"/>
      <c r="HO245" s="54"/>
      <c r="HP245" s="54"/>
      <c r="HQ245" s="54"/>
      <c r="HR245" s="54"/>
      <c r="HS245" s="54"/>
      <c r="HT245" s="54"/>
      <c r="HU245" s="54"/>
      <c r="HV245" s="54"/>
      <c r="HW245" s="54"/>
      <c r="HX245" s="54"/>
      <c r="HY245" s="54"/>
      <c r="HZ245" s="54"/>
      <c r="IA245" s="54"/>
      <c r="IB245" s="54"/>
      <c r="IC245" s="54"/>
      <c r="ID245" s="54"/>
      <c r="IE245" s="54"/>
      <c r="IF245" s="54"/>
      <c r="IG245" s="54"/>
      <c r="IH245" s="54"/>
      <c r="II245" s="54"/>
      <c r="IJ245" s="54"/>
      <c r="IK245" s="54"/>
      <c r="IL245" s="54"/>
      <c r="IM245" s="54"/>
      <c r="IN245" s="54"/>
    </row>
    <row r="246" spans="1:248" x14ac:dyDescent="0.35">
      <c r="A246" s="63" t="s">
        <v>23</v>
      </c>
      <c r="B246" s="48">
        <v>7009.6</v>
      </c>
      <c r="C246" s="48">
        <v>23.336551586376803</v>
      </c>
      <c r="D246" s="64">
        <v>5629.5</v>
      </c>
      <c r="E246" s="51">
        <v>18.741885008489529</v>
      </c>
      <c r="F246" s="51">
        <v>1380.1000000000004</v>
      </c>
      <c r="G246" s="51">
        <f t="shared" si="34"/>
        <v>4.5946665778872733</v>
      </c>
      <c r="H246" s="61">
        <v>30037</v>
      </c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  <c r="GH246" s="54"/>
      <c r="GI246" s="54"/>
      <c r="GJ246" s="54"/>
      <c r="GK246" s="54"/>
      <c r="GL246" s="54"/>
      <c r="GM246" s="54"/>
      <c r="GN246" s="54"/>
      <c r="GO246" s="54"/>
      <c r="GP246" s="54"/>
      <c r="GQ246" s="54"/>
      <c r="GR246" s="54"/>
      <c r="GS246" s="54"/>
      <c r="GT246" s="54"/>
      <c r="GU246" s="54"/>
      <c r="GV246" s="54"/>
      <c r="GW246" s="54"/>
      <c r="GX246" s="54"/>
      <c r="GY246" s="54"/>
      <c r="GZ246" s="54"/>
      <c r="HA246" s="54"/>
      <c r="HB246" s="54"/>
      <c r="HC246" s="54"/>
      <c r="HD246" s="54"/>
      <c r="HE246" s="54"/>
      <c r="HF246" s="54"/>
      <c r="HG246" s="54"/>
      <c r="HH246" s="54"/>
      <c r="HI246" s="54"/>
      <c r="HJ246" s="54"/>
      <c r="HK246" s="54"/>
      <c r="HL246" s="54"/>
      <c r="HM246" s="54"/>
      <c r="HN246" s="54"/>
      <c r="HO246" s="54"/>
      <c r="HP246" s="54"/>
      <c r="HQ246" s="54"/>
      <c r="HR246" s="54"/>
      <c r="HS246" s="54"/>
      <c r="HT246" s="54"/>
      <c r="HU246" s="54"/>
      <c r="HV246" s="54"/>
      <c r="HW246" s="54"/>
      <c r="HX246" s="54"/>
      <c r="HY246" s="54"/>
      <c r="HZ246" s="54"/>
      <c r="IA246" s="54"/>
      <c r="IB246" s="54"/>
      <c r="IC246" s="54"/>
      <c r="ID246" s="54"/>
      <c r="IE246" s="54"/>
      <c r="IF246" s="54"/>
      <c r="IG246" s="54"/>
      <c r="IH246" s="54"/>
      <c r="II246" s="54"/>
      <c r="IJ246" s="54"/>
      <c r="IK246" s="54"/>
      <c r="IL246" s="54"/>
      <c r="IM246" s="54"/>
      <c r="IN246" s="54"/>
    </row>
    <row r="247" spans="1:248" x14ac:dyDescent="0.35">
      <c r="A247" s="63" t="s">
        <v>24</v>
      </c>
      <c r="B247" s="48">
        <v>10687.6</v>
      </c>
      <c r="C247" s="48">
        <v>27.019729590340489</v>
      </c>
      <c r="D247" s="64">
        <v>8168.7</v>
      </c>
      <c r="E247" s="51">
        <v>20.651602333977166</v>
      </c>
      <c r="F247" s="51">
        <v>2518.9000000000005</v>
      </c>
      <c r="G247" s="51">
        <f t="shared" si="34"/>
        <v>6.3681272563633247</v>
      </c>
      <c r="H247" s="61">
        <v>39554.800000000003</v>
      </c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  <c r="GN247" s="54"/>
      <c r="GO247" s="54"/>
      <c r="GP247" s="54"/>
      <c r="GQ247" s="54"/>
      <c r="GR247" s="54"/>
      <c r="GS247" s="54"/>
      <c r="GT247" s="54"/>
      <c r="GU247" s="54"/>
      <c r="GV247" s="54"/>
      <c r="GW247" s="54"/>
      <c r="GX247" s="54"/>
      <c r="GY247" s="54"/>
      <c r="GZ247" s="54"/>
      <c r="HA247" s="54"/>
      <c r="HB247" s="54"/>
      <c r="HC247" s="54"/>
      <c r="HD247" s="54"/>
      <c r="HE247" s="54"/>
      <c r="HF247" s="54"/>
      <c r="HG247" s="54"/>
      <c r="HH247" s="54"/>
      <c r="HI247" s="54"/>
      <c r="HJ247" s="54"/>
      <c r="HK247" s="54"/>
      <c r="HL247" s="54"/>
      <c r="HM247" s="54"/>
      <c r="HN247" s="54"/>
      <c r="HO247" s="54"/>
      <c r="HP247" s="54"/>
      <c r="HQ247" s="54"/>
      <c r="HR247" s="54"/>
      <c r="HS247" s="54"/>
      <c r="HT247" s="54"/>
      <c r="HU247" s="54"/>
      <c r="HV247" s="54"/>
      <c r="HW247" s="54"/>
      <c r="HX247" s="54"/>
      <c r="HY247" s="54"/>
      <c r="HZ247" s="54"/>
      <c r="IA247" s="54"/>
      <c r="IB247" s="54"/>
      <c r="IC247" s="54"/>
      <c r="ID247" s="54"/>
      <c r="IE247" s="54"/>
      <c r="IF247" s="54"/>
      <c r="IG247" s="54"/>
      <c r="IH247" s="54"/>
      <c r="II247" s="54"/>
      <c r="IJ247" s="54"/>
      <c r="IK247" s="54"/>
      <c r="IL247" s="54"/>
      <c r="IM247" s="54"/>
      <c r="IN247" s="54"/>
    </row>
    <row r="248" spans="1:248" x14ac:dyDescent="0.35">
      <c r="A248" s="63" t="s">
        <v>25</v>
      </c>
      <c r="B248" s="48">
        <v>12442.4</v>
      </c>
      <c r="C248" s="48">
        <v>24.460411854327418</v>
      </c>
      <c r="D248" s="64">
        <v>10450</v>
      </c>
      <c r="E248" s="51">
        <v>20.543569076522335</v>
      </c>
      <c r="F248" s="51">
        <v>1992.3999999999996</v>
      </c>
      <c r="G248" s="51">
        <f t="shared" si="34"/>
        <v>3.9168427778050812</v>
      </c>
      <c r="H248" s="61">
        <v>50867.5</v>
      </c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  <c r="GE248" s="54"/>
      <c r="GF248" s="54"/>
      <c r="GG248" s="54"/>
      <c r="GH248" s="54"/>
      <c r="GI248" s="54"/>
      <c r="GJ248" s="54"/>
      <c r="GK248" s="54"/>
      <c r="GL248" s="54"/>
      <c r="GM248" s="54"/>
      <c r="GN248" s="54"/>
      <c r="GO248" s="54"/>
      <c r="GP248" s="54"/>
      <c r="GQ248" s="54"/>
      <c r="GR248" s="54"/>
      <c r="GS248" s="54"/>
      <c r="GT248" s="54"/>
      <c r="GU248" s="54"/>
      <c r="GV248" s="54"/>
      <c r="GW248" s="54"/>
      <c r="GX248" s="54"/>
      <c r="GY248" s="54"/>
      <c r="GZ248" s="54"/>
      <c r="HA248" s="54"/>
      <c r="HB248" s="54"/>
      <c r="HC248" s="54"/>
      <c r="HD248" s="54"/>
      <c r="HE248" s="54"/>
      <c r="HF248" s="54"/>
      <c r="HG248" s="54"/>
      <c r="HH248" s="54"/>
      <c r="HI248" s="54"/>
      <c r="HJ248" s="54"/>
      <c r="HK248" s="54"/>
      <c r="HL248" s="54"/>
      <c r="HM248" s="54"/>
      <c r="HN248" s="54"/>
      <c r="HO248" s="54"/>
      <c r="HP248" s="54"/>
      <c r="HQ248" s="54"/>
      <c r="HR248" s="54"/>
      <c r="HS248" s="54"/>
      <c r="HT248" s="54"/>
      <c r="HU248" s="54"/>
      <c r="HV248" s="54"/>
      <c r="HW248" s="54"/>
      <c r="HX248" s="54"/>
      <c r="HY248" s="54"/>
      <c r="HZ248" s="54"/>
      <c r="IA248" s="54"/>
      <c r="IB248" s="54"/>
      <c r="IC248" s="54"/>
      <c r="ID248" s="54"/>
      <c r="IE248" s="54"/>
      <c r="IF248" s="54"/>
      <c r="IG248" s="54"/>
      <c r="IH248" s="54"/>
      <c r="II248" s="54"/>
      <c r="IJ248" s="54"/>
      <c r="IK248" s="54"/>
      <c r="IL248" s="54"/>
      <c r="IM248" s="54"/>
      <c r="IN248" s="54"/>
    </row>
    <row r="249" spans="1:248" x14ac:dyDescent="0.35">
      <c r="A249" s="63" t="s">
        <v>26</v>
      </c>
      <c r="B249" s="48">
        <v>14205.5</v>
      </c>
      <c r="C249" s="48">
        <v>22.418739860236979</v>
      </c>
      <c r="D249" s="64">
        <v>12936.6</v>
      </c>
      <c r="E249" s="51">
        <v>20.416195844985513</v>
      </c>
      <c r="F249" s="51">
        <v>1268.8999999999996</v>
      </c>
      <c r="G249" s="51">
        <f t="shared" si="34"/>
        <v>2.0025440152514657</v>
      </c>
      <c r="H249" s="61">
        <v>63364.4</v>
      </c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  <c r="GE249" s="54"/>
      <c r="GF249" s="54"/>
      <c r="GG249" s="54"/>
      <c r="GH249" s="54"/>
      <c r="GI249" s="54"/>
      <c r="GJ249" s="54"/>
      <c r="GK249" s="54"/>
      <c r="GL249" s="54"/>
      <c r="GM249" s="54"/>
      <c r="GN249" s="54"/>
      <c r="GO249" s="54"/>
      <c r="GP249" s="54"/>
      <c r="GQ249" s="54"/>
      <c r="GR249" s="54"/>
      <c r="GS249" s="54"/>
      <c r="GT249" s="54"/>
      <c r="GU249" s="54"/>
      <c r="GV249" s="54"/>
      <c r="GW249" s="54"/>
      <c r="GX249" s="54"/>
      <c r="GY249" s="54"/>
      <c r="GZ249" s="54"/>
      <c r="HA249" s="54"/>
      <c r="HB249" s="54"/>
      <c r="HC249" s="54"/>
      <c r="HD249" s="54"/>
      <c r="HE249" s="54"/>
      <c r="HF249" s="54"/>
      <c r="HG249" s="54"/>
      <c r="HH249" s="54"/>
      <c r="HI249" s="54"/>
      <c r="HJ249" s="54"/>
      <c r="HK249" s="54"/>
      <c r="HL249" s="54"/>
      <c r="HM249" s="54"/>
      <c r="HN249" s="54"/>
      <c r="HO249" s="54"/>
      <c r="HP249" s="54"/>
      <c r="HQ249" s="54"/>
      <c r="HR249" s="54"/>
      <c r="HS249" s="54"/>
      <c r="HT249" s="54"/>
      <c r="HU249" s="54"/>
      <c r="HV249" s="54"/>
      <c r="HW249" s="54"/>
      <c r="HX249" s="54"/>
      <c r="HY249" s="54"/>
      <c r="HZ249" s="54"/>
      <c r="IA249" s="54"/>
      <c r="IB249" s="54"/>
      <c r="IC249" s="54"/>
      <c r="ID249" s="54"/>
      <c r="IE249" s="54"/>
      <c r="IF249" s="54"/>
      <c r="IG249" s="54"/>
      <c r="IH249" s="54"/>
      <c r="II249" s="54"/>
      <c r="IJ249" s="54"/>
      <c r="IK249" s="54"/>
      <c r="IL249" s="54"/>
      <c r="IM249" s="54"/>
      <c r="IN249" s="54"/>
    </row>
    <row r="250" spans="1:248" x14ac:dyDescent="0.35">
      <c r="A250" s="63" t="s">
        <v>27</v>
      </c>
      <c r="B250" s="48">
        <v>17899.400000000001</v>
      </c>
      <c r="C250" s="48">
        <v>24.137754331456193</v>
      </c>
      <c r="D250" s="64">
        <v>15334.8</v>
      </c>
      <c r="E250" s="51">
        <v>20.679331995598421</v>
      </c>
      <c r="F250" s="51">
        <v>2564.6000000000022</v>
      </c>
      <c r="G250" s="51">
        <f t="shared" si="34"/>
        <v>3.4584223358577715</v>
      </c>
      <c r="H250" s="61">
        <v>74155.199999999997</v>
      </c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  <c r="GE250" s="54"/>
      <c r="GF250" s="54"/>
      <c r="GG250" s="54"/>
      <c r="GH250" s="54"/>
      <c r="GI250" s="54"/>
      <c r="GJ250" s="54"/>
      <c r="GK250" s="54"/>
      <c r="GL250" s="54"/>
      <c r="GM250" s="54"/>
      <c r="GN250" s="54"/>
      <c r="GO250" s="54"/>
      <c r="GP250" s="54"/>
      <c r="GQ250" s="54"/>
      <c r="GR250" s="54"/>
      <c r="GS250" s="54"/>
      <c r="GT250" s="54"/>
      <c r="GU250" s="54"/>
      <c r="GV250" s="54"/>
      <c r="GW250" s="54"/>
      <c r="GX250" s="54"/>
      <c r="GY250" s="54"/>
      <c r="GZ250" s="54"/>
      <c r="HA250" s="54"/>
      <c r="HB250" s="54"/>
      <c r="HC250" s="54"/>
      <c r="HD250" s="54"/>
      <c r="HE250" s="54"/>
      <c r="HF250" s="54"/>
      <c r="HG250" s="54"/>
      <c r="HH250" s="54"/>
      <c r="HI250" s="54"/>
      <c r="HJ250" s="54"/>
      <c r="HK250" s="54"/>
      <c r="HL250" s="54"/>
      <c r="HM250" s="54"/>
      <c r="HN250" s="54"/>
      <c r="HO250" s="54"/>
      <c r="HP250" s="54"/>
      <c r="HQ250" s="54"/>
      <c r="HR250" s="54"/>
      <c r="HS250" s="54"/>
      <c r="HT250" s="54"/>
      <c r="HU250" s="54"/>
      <c r="HV250" s="54"/>
      <c r="HW250" s="54"/>
      <c r="HX250" s="54"/>
      <c r="HY250" s="54"/>
      <c r="HZ250" s="54"/>
      <c r="IA250" s="54"/>
      <c r="IB250" s="54"/>
      <c r="IC250" s="54"/>
      <c r="ID250" s="54"/>
      <c r="IE250" s="54"/>
      <c r="IF250" s="54"/>
      <c r="IG250" s="54"/>
      <c r="IH250" s="54"/>
      <c r="II250" s="54"/>
      <c r="IJ250" s="54"/>
      <c r="IK250" s="54"/>
      <c r="IL250" s="54"/>
      <c r="IM250" s="54"/>
      <c r="IN250" s="54"/>
    </row>
    <row r="251" spans="1:248" x14ac:dyDescent="0.35">
      <c r="A251" s="63" t="s">
        <v>28</v>
      </c>
      <c r="B251" s="48">
        <v>20184.8</v>
      </c>
      <c r="C251" s="48">
        <v>23.780283787541059</v>
      </c>
      <c r="D251" s="64">
        <v>18151.900000000001</v>
      </c>
      <c r="E251" s="51">
        <v>21.385266798931205</v>
      </c>
      <c r="F251" s="51">
        <v>2032.8999999999978</v>
      </c>
      <c r="G251" s="51">
        <f t="shared" si="34"/>
        <v>2.3950169886098536</v>
      </c>
      <c r="H251" s="61">
        <v>84880.4</v>
      </c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54"/>
      <c r="GH251" s="54"/>
      <c r="GI251" s="54"/>
      <c r="GJ251" s="54"/>
      <c r="GK251" s="54"/>
      <c r="GL251" s="54"/>
      <c r="GM251" s="54"/>
      <c r="GN251" s="54"/>
      <c r="GO251" s="54"/>
      <c r="GP251" s="54"/>
      <c r="GQ251" s="54"/>
      <c r="GR251" s="54"/>
      <c r="GS251" s="54"/>
      <c r="GT251" s="54"/>
      <c r="GU251" s="54"/>
      <c r="GV251" s="54"/>
      <c r="GW251" s="54"/>
      <c r="GX251" s="54"/>
      <c r="GY251" s="54"/>
      <c r="GZ251" s="54"/>
      <c r="HA251" s="54"/>
      <c r="HB251" s="54"/>
      <c r="HC251" s="54"/>
      <c r="HD251" s="54"/>
      <c r="HE251" s="54"/>
      <c r="HF251" s="54"/>
      <c r="HG251" s="54"/>
      <c r="HH251" s="54"/>
      <c r="HI251" s="54"/>
      <c r="HJ251" s="54"/>
      <c r="HK251" s="54"/>
      <c r="HL251" s="54"/>
      <c r="HM251" s="54"/>
      <c r="HN251" s="54"/>
      <c r="HO251" s="54"/>
      <c r="HP251" s="54"/>
      <c r="HQ251" s="54"/>
      <c r="HR251" s="54"/>
      <c r="HS251" s="54"/>
      <c r="HT251" s="54"/>
      <c r="HU251" s="54"/>
      <c r="HV251" s="54"/>
      <c r="HW251" s="54"/>
      <c r="HX251" s="54"/>
      <c r="HY251" s="54"/>
      <c r="HZ251" s="54"/>
      <c r="IA251" s="54"/>
      <c r="IB251" s="54"/>
      <c r="IC251" s="54"/>
      <c r="ID251" s="54"/>
      <c r="IE251" s="54"/>
      <c r="IF251" s="54"/>
      <c r="IG251" s="54"/>
      <c r="IH251" s="54"/>
      <c r="II251" s="54"/>
      <c r="IJ251" s="54"/>
      <c r="IK251" s="54"/>
      <c r="IL251" s="54"/>
      <c r="IM251" s="54"/>
      <c r="IN251" s="54"/>
    </row>
    <row r="252" spans="1:248" x14ac:dyDescent="0.35">
      <c r="A252" s="63" t="s">
        <v>29</v>
      </c>
      <c r="B252" s="48">
        <v>22401.5</v>
      </c>
      <c r="C252" s="48">
        <v>22.84054087673255</v>
      </c>
      <c r="D252" s="64">
        <v>20470.7</v>
      </c>
      <c r="E252" s="51">
        <v>20.87189965517171</v>
      </c>
      <c r="F252" s="51">
        <v>1930.7999999999993</v>
      </c>
      <c r="G252" s="51">
        <f t="shared" si="34"/>
        <v>1.9686412215608418</v>
      </c>
      <c r="H252" s="61">
        <v>98077.8</v>
      </c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  <c r="GB252" s="54"/>
      <c r="GC252" s="54"/>
      <c r="GD252" s="54"/>
      <c r="GE252" s="54"/>
      <c r="GF252" s="54"/>
      <c r="GG252" s="54"/>
      <c r="GH252" s="54"/>
      <c r="GI252" s="54"/>
      <c r="GJ252" s="54"/>
      <c r="GK252" s="54"/>
      <c r="GL252" s="54"/>
      <c r="GM252" s="54"/>
      <c r="GN252" s="54"/>
      <c r="GO252" s="54"/>
      <c r="GP252" s="54"/>
      <c r="GQ252" s="54"/>
      <c r="GR252" s="54"/>
      <c r="GS252" s="54"/>
      <c r="GT252" s="54"/>
      <c r="GU252" s="54"/>
      <c r="GV252" s="54"/>
      <c r="GW252" s="54"/>
      <c r="GX252" s="54"/>
      <c r="GY252" s="54"/>
      <c r="GZ252" s="54"/>
      <c r="HA252" s="54"/>
      <c r="HB252" s="54"/>
      <c r="HC252" s="54"/>
      <c r="HD252" s="54"/>
      <c r="HE252" s="54"/>
      <c r="HF252" s="54"/>
      <c r="HG252" s="54"/>
      <c r="HH252" s="54"/>
      <c r="HI252" s="54"/>
      <c r="HJ252" s="54"/>
      <c r="HK252" s="54"/>
      <c r="HL252" s="54"/>
      <c r="HM252" s="54"/>
      <c r="HN252" s="54"/>
      <c r="HO252" s="54"/>
      <c r="HP252" s="54"/>
      <c r="HQ252" s="54"/>
      <c r="HR252" s="54"/>
      <c r="HS252" s="54"/>
      <c r="HT252" s="54"/>
      <c r="HU252" s="54"/>
      <c r="HV252" s="54"/>
      <c r="HW252" s="54"/>
      <c r="HX252" s="54"/>
      <c r="HY252" s="54"/>
      <c r="HZ252" s="54"/>
      <c r="IA252" s="54"/>
      <c r="IB252" s="54"/>
      <c r="IC252" s="54"/>
      <c r="ID252" s="54"/>
      <c r="IE252" s="54"/>
      <c r="IF252" s="54"/>
      <c r="IG252" s="54"/>
      <c r="IH252" s="54"/>
      <c r="II252" s="54"/>
      <c r="IJ252" s="54"/>
      <c r="IK252" s="54"/>
      <c r="IL252" s="54"/>
      <c r="IM252" s="54"/>
      <c r="IN252" s="54"/>
    </row>
    <row r="253" spans="1:248" x14ac:dyDescent="0.35">
      <c r="A253" s="63" t="s">
        <v>30</v>
      </c>
      <c r="B253" s="48">
        <v>27029.5</v>
      </c>
      <c r="C253" s="48">
        <v>24.344716027099423</v>
      </c>
      <c r="D253" s="64">
        <v>23206.1</v>
      </c>
      <c r="E253" s="51">
        <v>20.901086390664712</v>
      </c>
      <c r="F253" s="51">
        <v>3823.4000000000015</v>
      </c>
      <c r="G253" s="51">
        <f t="shared" si="34"/>
        <v>3.4436296364347094</v>
      </c>
      <c r="H253" s="61">
        <v>111028.2</v>
      </c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  <c r="GB253" s="54"/>
      <c r="GC253" s="54"/>
      <c r="GD253" s="54"/>
      <c r="GE253" s="54"/>
      <c r="GF253" s="54"/>
      <c r="GG253" s="54"/>
      <c r="GH253" s="54"/>
      <c r="GI253" s="54"/>
      <c r="GJ253" s="54"/>
      <c r="GK253" s="54"/>
      <c r="GL253" s="54"/>
      <c r="GM253" s="54"/>
      <c r="GN253" s="54"/>
      <c r="GO253" s="54"/>
      <c r="GP253" s="54"/>
      <c r="GQ253" s="54"/>
      <c r="GR253" s="54"/>
      <c r="GS253" s="54"/>
      <c r="GT253" s="54"/>
      <c r="GU253" s="54"/>
      <c r="GV253" s="54"/>
      <c r="GW253" s="54"/>
      <c r="GX253" s="54"/>
      <c r="GY253" s="54"/>
      <c r="GZ253" s="54"/>
      <c r="HA253" s="54"/>
      <c r="HB253" s="54"/>
      <c r="HC253" s="54"/>
      <c r="HD253" s="54"/>
      <c r="HE253" s="54"/>
      <c r="HF253" s="54"/>
      <c r="HG253" s="54"/>
      <c r="HH253" s="54"/>
      <c r="HI253" s="54"/>
      <c r="HJ253" s="54"/>
      <c r="HK253" s="54"/>
      <c r="HL253" s="54"/>
      <c r="HM253" s="54"/>
      <c r="HN253" s="54"/>
      <c r="HO253" s="54"/>
      <c r="HP253" s="54"/>
      <c r="HQ253" s="54"/>
      <c r="HR253" s="54"/>
      <c r="HS253" s="54"/>
      <c r="HT253" s="54"/>
      <c r="HU253" s="54"/>
      <c r="HV253" s="54"/>
      <c r="HW253" s="54"/>
      <c r="HX253" s="54"/>
      <c r="HY253" s="54"/>
      <c r="HZ253" s="54"/>
      <c r="IA253" s="54"/>
      <c r="IB253" s="54"/>
      <c r="IC253" s="54"/>
      <c r="ID253" s="54"/>
      <c r="IE253" s="54"/>
      <c r="IF253" s="54"/>
      <c r="IG253" s="54"/>
      <c r="IH253" s="54"/>
      <c r="II253" s="54"/>
      <c r="IJ253" s="54"/>
      <c r="IK253" s="54"/>
      <c r="IL253" s="54"/>
      <c r="IM253" s="54"/>
      <c r="IN253" s="54"/>
    </row>
    <row r="254" spans="1:248" x14ac:dyDescent="0.35">
      <c r="A254" s="63" t="s">
        <v>31</v>
      </c>
      <c r="B254" s="48">
        <v>28978.1</v>
      </c>
      <c r="C254" s="48">
        <v>23.860932201854652</v>
      </c>
      <c r="D254" s="64">
        <v>25975.5</v>
      </c>
      <c r="E254" s="51">
        <v>21.388553576986606</v>
      </c>
      <c r="F254" s="51">
        <v>3002.5999999999985</v>
      </c>
      <c r="G254" s="51">
        <f t="shared" si="34"/>
        <v>2.472378624868047</v>
      </c>
      <c r="H254" s="61">
        <v>121445.8</v>
      </c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  <c r="GH254" s="54"/>
      <c r="GI254" s="54"/>
      <c r="GJ254" s="54"/>
      <c r="GK254" s="54"/>
      <c r="GL254" s="54"/>
      <c r="GM254" s="54"/>
      <c r="GN254" s="54"/>
      <c r="GO254" s="54"/>
      <c r="GP254" s="54"/>
      <c r="GQ254" s="54"/>
      <c r="GR254" s="54"/>
      <c r="GS254" s="54"/>
      <c r="GT254" s="54"/>
      <c r="GU254" s="54"/>
      <c r="GV254" s="54"/>
      <c r="GW254" s="54"/>
      <c r="GX254" s="54"/>
      <c r="GY254" s="54"/>
      <c r="GZ254" s="54"/>
      <c r="HA254" s="54"/>
      <c r="HB254" s="54"/>
      <c r="HC254" s="54"/>
      <c r="HD254" s="54"/>
      <c r="HE254" s="54"/>
      <c r="HF254" s="54"/>
      <c r="HG254" s="54"/>
      <c r="HH254" s="54"/>
      <c r="HI254" s="54"/>
      <c r="HJ254" s="54"/>
      <c r="HK254" s="54"/>
      <c r="HL254" s="54"/>
      <c r="HM254" s="54"/>
      <c r="HN254" s="54"/>
      <c r="HO254" s="54"/>
      <c r="HP254" s="54"/>
      <c r="HQ254" s="54"/>
      <c r="HR254" s="54"/>
      <c r="HS254" s="54"/>
      <c r="HT254" s="54"/>
      <c r="HU254" s="54"/>
      <c r="HV254" s="54"/>
      <c r="HW254" s="54"/>
      <c r="HX254" s="54"/>
      <c r="HY254" s="54"/>
      <c r="HZ254" s="54"/>
      <c r="IA254" s="54"/>
      <c r="IB254" s="54"/>
      <c r="IC254" s="54"/>
      <c r="ID254" s="54"/>
      <c r="IE254" s="54"/>
      <c r="IF254" s="54"/>
      <c r="IG254" s="54"/>
      <c r="IH254" s="54"/>
      <c r="II254" s="54"/>
      <c r="IJ254" s="54"/>
      <c r="IK254" s="54"/>
      <c r="IL254" s="54"/>
      <c r="IM254" s="54"/>
      <c r="IN254" s="54"/>
    </row>
    <row r="255" spans="1:248" x14ac:dyDescent="0.35">
      <c r="A255" s="63" t="s">
        <v>32</v>
      </c>
      <c r="B255" s="48">
        <v>30660.5</v>
      </c>
      <c r="C255" s="48">
        <v>22.910754129622244</v>
      </c>
      <c r="D255" s="64">
        <v>32063.300000000003</v>
      </c>
      <c r="E255" s="51">
        <v>23.958982498143115</v>
      </c>
      <c r="F255" s="51">
        <v>-1402.8000000000029</v>
      </c>
      <c r="G255" s="51">
        <f t="shared" si="34"/>
        <v>-1.0482283685208704</v>
      </c>
      <c r="H255" s="61">
        <v>133825.79999999999</v>
      </c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  <c r="GE255" s="54"/>
      <c r="GF255" s="54"/>
      <c r="GG255" s="54"/>
      <c r="GH255" s="54"/>
      <c r="GI255" s="54"/>
      <c r="GJ255" s="54"/>
      <c r="GK255" s="54"/>
      <c r="GL255" s="54"/>
      <c r="GM255" s="54"/>
      <c r="GN255" s="54"/>
      <c r="GO255" s="54"/>
      <c r="GP255" s="54"/>
      <c r="GQ255" s="54"/>
      <c r="GR255" s="54"/>
      <c r="GS255" s="54"/>
      <c r="GT255" s="54"/>
      <c r="GU255" s="54"/>
      <c r="GV255" s="54"/>
      <c r="GW255" s="54"/>
      <c r="GX255" s="54"/>
      <c r="GY255" s="54"/>
      <c r="GZ255" s="54"/>
      <c r="HA255" s="54"/>
      <c r="HB255" s="54"/>
      <c r="HC255" s="54"/>
      <c r="HD255" s="54"/>
      <c r="HE255" s="54"/>
      <c r="HF255" s="54"/>
      <c r="HG255" s="54"/>
      <c r="HH255" s="54"/>
      <c r="HI255" s="54"/>
      <c r="HJ255" s="54"/>
      <c r="HK255" s="54"/>
      <c r="HL255" s="54"/>
      <c r="HM255" s="54"/>
      <c r="HN255" s="54"/>
      <c r="HO255" s="54"/>
      <c r="HP255" s="54"/>
      <c r="HQ255" s="54"/>
      <c r="HR255" s="54"/>
      <c r="HS255" s="54"/>
      <c r="HT255" s="54"/>
      <c r="HU255" s="54"/>
      <c r="HV255" s="54"/>
      <c r="HW255" s="54"/>
      <c r="HX255" s="54"/>
      <c r="HY255" s="54"/>
      <c r="HZ255" s="54"/>
      <c r="IA255" s="54"/>
      <c r="IB255" s="54"/>
      <c r="IC255" s="54"/>
      <c r="ID255" s="54"/>
      <c r="IE255" s="54"/>
      <c r="IF255" s="54"/>
      <c r="IG255" s="54"/>
      <c r="IH255" s="54"/>
      <c r="II255" s="54"/>
      <c r="IJ255" s="54"/>
      <c r="IK255" s="54"/>
      <c r="IL255" s="54"/>
      <c r="IM255" s="54"/>
      <c r="IN255" s="54"/>
    </row>
    <row r="256" spans="1:248" x14ac:dyDescent="0.35">
      <c r="A256" s="63" t="s">
        <v>41</v>
      </c>
      <c r="B256" s="37">
        <v>35574.800000000003</v>
      </c>
      <c r="C256" s="37">
        <v>28.921308396779011</v>
      </c>
      <c r="D256" s="43">
        <v>36458.5</v>
      </c>
      <c r="E256" s="42">
        <v>29.639731556719006</v>
      </c>
      <c r="F256" s="42">
        <v>-883.69999999999709</v>
      </c>
      <c r="G256" s="42">
        <v>-0.71842315994000028</v>
      </c>
      <c r="H256" s="61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  <c r="GE256" s="54"/>
      <c r="GF256" s="54"/>
      <c r="GG256" s="54"/>
      <c r="GH256" s="54"/>
      <c r="GI256" s="54"/>
      <c r="GJ256" s="54"/>
      <c r="GK256" s="54"/>
      <c r="GL256" s="54"/>
      <c r="GM256" s="54"/>
      <c r="GN256" s="54"/>
      <c r="GO256" s="54"/>
      <c r="GP256" s="54"/>
      <c r="GQ256" s="54"/>
      <c r="GR256" s="54"/>
      <c r="GS256" s="54"/>
      <c r="GT256" s="54"/>
      <c r="GU256" s="54"/>
      <c r="GV256" s="54"/>
      <c r="GW256" s="54"/>
      <c r="GX256" s="54"/>
      <c r="GY256" s="54"/>
      <c r="GZ256" s="54"/>
      <c r="HA256" s="54"/>
      <c r="HB256" s="54"/>
      <c r="HC256" s="54"/>
      <c r="HD256" s="54"/>
      <c r="HE256" s="54"/>
      <c r="HF256" s="54"/>
      <c r="HG256" s="54"/>
      <c r="HH256" s="54"/>
      <c r="HI256" s="54"/>
      <c r="HJ256" s="54"/>
      <c r="HK256" s="54"/>
      <c r="HL256" s="54"/>
      <c r="HM256" s="54"/>
      <c r="HN256" s="54"/>
      <c r="HO256" s="54"/>
      <c r="HP256" s="54"/>
      <c r="HQ256" s="54"/>
      <c r="HR256" s="54"/>
      <c r="HS256" s="54"/>
      <c r="HT256" s="54"/>
      <c r="HU256" s="54"/>
      <c r="HV256" s="54"/>
      <c r="HW256" s="54"/>
      <c r="HX256" s="54"/>
      <c r="HY256" s="54"/>
      <c r="HZ256" s="54"/>
      <c r="IA256" s="54"/>
      <c r="IB256" s="54"/>
      <c r="IC256" s="54"/>
      <c r="ID256" s="54"/>
      <c r="IE256" s="54"/>
      <c r="IF256" s="54"/>
      <c r="IG256" s="54"/>
      <c r="IH256" s="54"/>
      <c r="II256" s="54"/>
      <c r="IJ256" s="54"/>
      <c r="IK256" s="54"/>
      <c r="IL256" s="54"/>
      <c r="IM256" s="54"/>
      <c r="IN256" s="54"/>
    </row>
    <row r="257" spans="1:248" x14ac:dyDescent="0.35">
      <c r="A257" s="63" t="s">
        <v>21</v>
      </c>
      <c r="B257" s="48">
        <v>4006.5</v>
      </c>
      <c r="C257" s="48">
        <v>41.34589585354275</v>
      </c>
      <c r="D257" s="64">
        <v>1457.9</v>
      </c>
      <c r="E257" s="51">
        <v>15.045097108418815</v>
      </c>
      <c r="F257" s="51">
        <v>2548.6</v>
      </c>
      <c r="G257" s="51">
        <v>26.300798745123938</v>
      </c>
      <c r="H257" s="61">
        <v>9690.2000000000007</v>
      </c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  <c r="GH257" s="54"/>
      <c r="GI257" s="54"/>
      <c r="GJ257" s="54"/>
      <c r="GK257" s="54"/>
      <c r="GL257" s="54"/>
      <c r="GM257" s="54"/>
      <c r="GN257" s="54"/>
      <c r="GO257" s="54"/>
      <c r="GP257" s="54"/>
      <c r="GQ257" s="54"/>
      <c r="GR257" s="54"/>
      <c r="GS257" s="54"/>
      <c r="GT257" s="54"/>
      <c r="GU257" s="54"/>
      <c r="GV257" s="54"/>
      <c r="GW257" s="54"/>
      <c r="GX257" s="54"/>
      <c r="GY257" s="54"/>
      <c r="GZ257" s="54"/>
      <c r="HA257" s="54"/>
      <c r="HB257" s="54"/>
      <c r="HC257" s="54"/>
      <c r="HD257" s="54"/>
      <c r="HE257" s="54"/>
      <c r="HF257" s="54"/>
      <c r="HG257" s="54"/>
      <c r="HH257" s="54"/>
      <c r="HI257" s="54"/>
      <c r="HJ257" s="54"/>
      <c r="HK257" s="54"/>
      <c r="HL257" s="54"/>
      <c r="HM257" s="54"/>
      <c r="HN257" s="54"/>
      <c r="HO257" s="54"/>
      <c r="HP257" s="54"/>
      <c r="HQ257" s="54"/>
      <c r="HR257" s="54"/>
      <c r="HS257" s="54"/>
      <c r="HT257" s="54"/>
      <c r="HU257" s="54"/>
      <c r="HV257" s="54"/>
      <c r="HW257" s="54"/>
      <c r="HX257" s="54"/>
      <c r="HY257" s="54"/>
      <c r="HZ257" s="54"/>
      <c r="IA257" s="54"/>
      <c r="IB257" s="54"/>
      <c r="IC257" s="54"/>
      <c r="ID257" s="54"/>
      <c r="IE257" s="54"/>
      <c r="IF257" s="54"/>
      <c r="IG257" s="54"/>
      <c r="IH257" s="54"/>
      <c r="II257" s="54"/>
      <c r="IJ257" s="54"/>
      <c r="IK257" s="54"/>
      <c r="IL257" s="54"/>
      <c r="IM257" s="54"/>
      <c r="IN257" s="54"/>
    </row>
    <row r="258" spans="1:248" x14ac:dyDescent="0.35">
      <c r="A258" s="63" t="s">
        <v>22</v>
      </c>
      <c r="B258" s="48">
        <v>5877.6</v>
      </c>
      <c r="C258" s="48">
        <v>29.666119873817038</v>
      </c>
      <c r="D258" s="64">
        <v>3660.4</v>
      </c>
      <c r="E258" s="51">
        <v>18.475205047318614</v>
      </c>
      <c r="F258" s="51">
        <v>2217.2000000000003</v>
      </c>
      <c r="G258" s="51">
        <v>11.190914826498425</v>
      </c>
      <c r="H258" s="61">
        <v>19812.5</v>
      </c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  <c r="GB258" s="54"/>
      <c r="GC258" s="54"/>
      <c r="GD258" s="54"/>
      <c r="GE258" s="54"/>
      <c r="GF258" s="54"/>
      <c r="GG258" s="54"/>
      <c r="GH258" s="54"/>
      <c r="GI258" s="54"/>
      <c r="GJ258" s="54"/>
      <c r="GK258" s="54"/>
      <c r="GL258" s="54"/>
      <c r="GM258" s="54"/>
      <c r="GN258" s="54"/>
      <c r="GO258" s="54"/>
      <c r="GP258" s="54"/>
      <c r="GQ258" s="54"/>
      <c r="GR258" s="54"/>
      <c r="GS258" s="54"/>
      <c r="GT258" s="54"/>
      <c r="GU258" s="54"/>
      <c r="GV258" s="54"/>
      <c r="GW258" s="54"/>
      <c r="GX258" s="54"/>
      <c r="GY258" s="54"/>
      <c r="GZ258" s="54"/>
      <c r="HA258" s="54"/>
      <c r="HB258" s="54"/>
      <c r="HC258" s="54"/>
      <c r="HD258" s="54"/>
      <c r="HE258" s="54"/>
      <c r="HF258" s="54"/>
      <c r="HG258" s="54"/>
      <c r="HH258" s="54"/>
      <c r="HI258" s="54"/>
      <c r="HJ258" s="54"/>
      <c r="HK258" s="54"/>
      <c r="HL258" s="54"/>
      <c r="HM258" s="54"/>
      <c r="HN258" s="54"/>
      <c r="HO258" s="54"/>
      <c r="HP258" s="54"/>
      <c r="HQ258" s="54"/>
      <c r="HR258" s="54"/>
      <c r="HS258" s="54"/>
      <c r="HT258" s="54"/>
      <c r="HU258" s="54"/>
      <c r="HV258" s="54"/>
      <c r="HW258" s="54"/>
      <c r="HX258" s="54"/>
      <c r="HY258" s="54"/>
      <c r="HZ258" s="54"/>
      <c r="IA258" s="54"/>
      <c r="IB258" s="54"/>
      <c r="IC258" s="54"/>
      <c r="ID258" s="54"/>
      <c r="IE258" s="54"/>
      <c r="IF258" s="54"/>
      <c r="IG258" s="54"/>
      <c r="IH258" s="54"/>
      <c r="II258" s="54"/>
      <c r="IJ258" s="54"/>
      <c r="IK258" s="54"/>
      <c r="IL258" s="54"/>
      <c r="IM258" s="54"/>
      <c r="IN258" s="54"/>
    </row>
    <row r="259" spans="1:248" x14ac:dyDescent="0.35">
      <c r="A259" s="63" t="s">
        <v>23</v>
      </c>
      <c r="B259" s="48">
        <v>8290</v>
      </c>
      <c r="C259" s="48">
        <v>27.350167928051572</v>
      </c>
      <c r="D259" s="64">
        <v>6567</v>
      </c>
      <c r="E259" s="51">
        <v>21.665687911159793</v>
      </c>
      <c r="F259" s="51">
        <v>1723</v>
      </c>
      <c r="G259" s="51">
        <v>5.6844800168917802</v>
      </c>
      <c r="H259" s="61">
        <v>30310.6</v>
      </c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  <c r="GE259" s="54"/>
      <c r="GF259" s="54"/>
      <c r="GG259" s="54"/>
      <c r="GH259" s="54"/>
      <c r="GI259" s="54"/>
      <c r="GJ259" s="54"/>
      <c r="GK259" s="54"/>
      <c r="GL259" s="54"/>
      <c r="GM259" s="54"/>
      <c r="GN259" s="54"/>
      <c r="GO259" s="54"/>
      <c r="GP259" s="54"/>
      <c r="GQ259" s="54"/>
      <c r="GR259" s="54"/>
      <c r="GS259" s="54"/>
      <c r="GT259" s="54"/>
      <c r="GU259" s="54"/>
      <c r="GV259" s="54"/>
      <c r="GW259" s="54"/>
      <c r="GX259" s="54"/>
      <c r="GY259" s="54"/>
      <c r="GZ259" s="54"/>
      <c r="HA259" s="54"/>
      <c r="HB259" s="54"/>
      <c r="HC259" s="54"/>
      <c r="HD259" s="54"/>
      <c r="HE259" s="54"/>
      <c r="HF259" s="54"/>
      <c r="HG259" s="54"/>
      <c r="HH259" s="54"/>
      <c r="HI259" s="54"/>
      <c r="HJ259" s="54"/>
      <c r="HK259" s="54"/>
      <c r="HL259" s="54"/>
      <c r="HM259" s="54"/>
      <c r="HN259" s="54"/>
      <c r="HO259" s="54"/>
      <c r="HP259" s="54"/>
      <c r="HQ259" s="54"/>
      <c r="HR259" s="54"/>
      <c r="HS259" s="54"/>
      <c r="HT259" s="54"/>
      <c r="HU259" s="54"/>
      <c r="HV259" s="54"/>
      <c r="HW259" s="54"/>
      <c r="HX259" s="54"/>
      <c r="HY259" s="54"/>
      <c r="HZ259" s="54"/>
      <c r="IA259" s="54"/>
      <c r="IB259" s="54"/>
      <c r="IC259" s="54"/>
      <c r="ID259" s="54"/>
      <c r="IE259" s="54"/>
      <c r="IF259" s="54"/>
      <c r="IG259" s="54"/>
      <c r="IH259" s="54"/>
      <c r="II259" s="54"/>
      <c r="IJ259" s="54"/>
      <c r="IK259" s="54"/>
      <c r="IL259" s="54"/>
      <c r="IM259" s="54"/>
      <c r="IN259" s="54"/>
    </row>
    <row r="260" spans="1:248" x14ac:dyDescent="0.35">
      <c r="A260" s="63" t="s">
        <v>24</v>
      </c>
      <c r="B260" s="48">
        <v>12165</v>
      </c>
      <c r="C260" s="48">
        <v>30.422767684093383</v>
      </c>
      <c r="D260" s="64">
        <v>8929.7999999999993</v>
      </c>
      <c r="E260" s="51">
        <v>22.332037062508594</v>
      </c>
      <c r="F260" s="51">
        <v>3235.2000000000007</v>
      </c>
      <c r="G260" s="51">
        <v>8.0907306215847861</v>
      </c>
      <c r="H260" s="61">
        <v>39986.5</v>
      </c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  <c r="GB260" s="54"/>
      <c r="GC260" s="54"/>
      <c r="GD260" s="54"/>
      <c r="GE260" s="54"/>
      <c r="GF260" s="54"/>
      <c r="GG260" s="54"/>
      <c r="GH260" s="54"/>
      <c r="GI260" s="54"/>
      <c r="GJ260" s="54"/>
      <c r="GK260" s="54"/>
      <c r="GL260" s="54"/>
      <c r="GM260" s="54"/>
      <c r="GN260" s="54"/>
      <c r="GO260" s="54"/>
      <c r="GP260" s="54"/>
      <c r="GQ260" s="54"/>
      <c r="GR260" s="54"/>
      <c r="GS260" s="54"/>
      <c r="GT260" s="54"/>
      <c r="GU260" s="54"/>
      <c r="GV260" s="54"/>
      <c r="GW260" s="54"/>
      <c r="GX260" s="54"/>
      <c r="GY260" s="54"/>
      <c r="GZ260" s="54"/>
      <c r="HA260" s="54"/>
      <c r="HB260" s="54"/>
      <c r="HC260" s="54"/>
      <c r="HD260" s="54"/>
      <c r="HE260" s="54"/>
      <c r="HF260" s="54"/>
      <c r="HG260" s="54"/>
      <c r="HH260" s="54"/>
      <c r="HI260" s="54"/>
      <c r="HJ260" s="54"/>
      <c r="HK260" s="54"/>
      <c r="HL260" s="54"/>
      <c r="HM260" s="54"/>
      <c r="HN260" s="54"/>
      <c r="HO260" s="54"/>
      <c r="HP260" s="54"/>
      <c r="HQ260" s="54"/>
      <c r="HR260" s="54"/>
      <c r="HS260" s="54"/>
      <c r="HT260" s="54"/>
      <c r="HU260" s="54"/>
      <c r="HV260" s="54"/>
      <c r="HW260" s="54"/>
      <c r="HX260" s="54"/>
      <c r="HY260" s="54"/>
      <c r="HZ260" s="54"/>
      <c r="IA260" s="54"/>
      <c r="IB260" s="54"/>
      <c r="IC260" s="54"/>
      <c r="ID260" s="54"/>
      <c r="IE260" s="54"/>
      <c r="IF260" s="54"/>
      <c r="IG260" s="54"/>
      <c r="IH260" s="54"/>
      <c r="II260" s="54"/>
      <c r="IJ260" s="54"/>
      <c r="IK260" s="54"/>
      <c r="IL260" s="54"/>
      <c r="IM260" s="54"/>
      <c r="IN260" s="54"/>
    </row>
    <row r="261" spans="1:248" x14ac:dyDescent="0.35">
      <c r="A261" s="63" t="s">
        <v>25</v>
      </c>
      <c r="B261" s="48">
        <v>13961</v>
      </c>
      <c r="C261" s="48">
        <v>28.158077320253</v>
      </c>
      <c r="D261" s="64">
        <v>11142.4</v>
      </c>
      <c r="E261" s="51">
        <v>22.473215438234153</v>
      </c>
      <c r="F261" s="51">
        <v>2818.6000000000004</v>
      </c>
      <c r="G261" s="51">
        <v>5.6848618820188461</v>
      </c>
      <c r="H261" s="61">
        <v>49580.800000000003</v>
      </c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  <c r="GE261" s="54"/>
      <c r="GF261" s="54"/>
      <c r="GG261" s="54"/>
      <c r="GH261" s="54"/>
      <c r="GI261" s="54"/>
      <c r="GJ261" s="54"/>
      <c r="GK261" s="54"/>
      <c r="GL261" s="54"/>
      <c r="GM261" s="54"/>
      <c r="GN261" s="54"/>
      <c r="GO261" s="54"/>
      <c r="GP261" s="54"/>
      <c r="GQ261" s="54"/>
      <c r="GR261" s="54"/>
      <c r="GS261" s="54"/>
      <c r="GT261" s="54"/>
      <c r="GU261" s="54"/>
      <c r="GV261" s="54"/>
      <c r="GW261" s="54"/>
      <c r="GX261" s="54"/>
      <c r="GY261" s="54"/>
      <c r="GZ261" s="54"/>
      <c r="HA261" s="54"/>
      <c r="HB261" s="54"/>
      <c r="HC261" s="54"/>
      <c r="HD261" s="54"/>
      <c r="HE261" s="54"/>
      <c r="HF261" s="54"/>
      <c r="HG261" s="54"/>
      <c r="HH261" s="54"/>
      <c r="HI261" s="54"/>
      <c r="HJ261" s="54"/>
      <c r="HK261" s="54"/>
      <c r="HL261" s="54"/>
      <c r="HM261" s="54"/>
      <c r="HN261" s="54"/>
      <c r="HO261" s="54"/>
      <c r="HP261" s="54"/>
      <c r="HQ261" s="54"/>
      <c r="HR261" s="54"/>
      <c r="HS261" s="54"/>
      <c r="HT261" s="54"/>
      <c r="HU261" s="54"/>
      <c r="HV261" s="54"/>
      <c r="HW261" s="54"/>
      <c r="HX261" s="54"/>
      <c r="HY261" s="54"/>
      <c r="HZ261" s="54"/>
      <c r="IA261" s="54"/>
      <c r="IB261" s="54"/>
      <c r="IC261" s="54"/>
      <c r="ID261" s="54"/>
      <c r="IE261" s="54"/>
      <c r="IF261" s="54"/>
      <c r="IG261" s="54"/>
      <c r="IH261" s="54"/>
      <c r="II261" s="54"/>
      <c r="IJ261" s="54"/>
      <c r="IK261" s="54"/>
      <c r="IL261" s="54"/>
      <c r="IM261" s="54"/>
      <c r="IN261" s="54"/>
    </row>
    <row r="262" spans="1:248" x14ac:dyDescent="0.35">
      <c r="A262" s="63" t="s">
        <v>26</v>
      </c>
      <c r="B262" s="48">
        <v>15480</v>
      </c>
      <c r="C262" s="48">
        <v>25.670747784903014</v>
      </c>
      <c r="D262" s="64">
        <v>14063.3</v>
      </c>
      <c r="E262" s="51">
        <v>23.321410033813084</v>
      </c>
      <c r="F262" s="51">
        <v>1416.7000000000007</v>
      </c>
      <c r="G262" s="51">
        <v>2.34933775108993</v>
      </c>
      <c r="H262" s="61">
        <v>60302.1</v>
      </c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  <c r="GH262" s="54"/>
      <c r="GI262" s="54"/>
      <c r="GJ262" s="54"/>
      <c r="GK262" s="54"/>
      <c r="GL262" s="54"/>
      <c r="GM262" s="54"/>
      <c r="GN262" s="54"/>
      <c r="GO262" s="54"/>
      <c r="GP262" s="54"/>
      <c r="GQ262" s="54"/>
      <c r="GR262" s="54"/>
      <c r="GS262" s="54"/>
      <c r="GT262" s="54"/>
      <c r="GU262" s="54"/>
      <c r="GV262" s="54"/>
      <c r="GW262" s="54"/>
      <c r="GX262" s="54"/>
      <c r="GY262" s="54"/>
      <c r="GZ262" s="54"/>
      <c r="HA262" s="54"/>
      <c r="HB262" s="54"/>
      <c r="HC262" s="54"/>
      <c r="HD262" s="54"/>
      <c r="HE262" s="54"/>
      <c r="HF262" s="54"/>
      <c r="HG262" s="54"/>
      <c r="HH262" s="54"/>
      <c r="HI262" s="54"/>
      <c r="HJ262" s="54"/>
      <c r="HK262" s="54"/>
      <c r="HL262" s="54"/>
      <c r="HM262" s="54"/>
      <c r="HN262" s="54"/>
      <c r="HO262" s="54"/>
      <c r="HP262" s="54"/>
      <c r="HQ262" s="54"/>
      <c r="HR262" s="54"/>
      <c r="HS262" s="54"/>
      <c r="HT262" s="54"/>
      <c r="HU262" s="54"/>
      <c r="HV262" s="54"/>
      <c r="HW262" s="54"/>
      <c r="HX262" s="54"/>
      <c r="HY262" s="54"/>
      <c r="HZ262" s="54"/>
      <c r="IA262" s="54"/>
      <c r="IB262" s="54"/>
      <c r="IC262" s="54"/>
      <c r="ID262" s="54"/>
      <c r="IE262" s="54"/>
      <c r="IF262" s="54"/>
      <c r="IG262" s="54"/>
      <c r="IH262" s="54"/>
      <c r="II262" s="54"/>
      <c r="IJ262" s="54"/>
      <c r="IK262" s="54"/>
      <c r="IL262" s="54"/>
      <c r="IM262" s="54"/>
      <c r="IN262" s="54"/>
    </row>
    <row r="263" spans="1:248" x14ac:dyDescent="0.35">
      <c r="A263" s="63" t="s">
        <v>27</v>
      </c>
      <c r="B263" s="48">
        <v>18766.599999999999</v>
      </c>
      <c r="C263" s="48">
        <v>26.667632957332582</v>
      </c>
      <c r="D263" s="64">
        <v>17620.5</v>
      </c>
      <c r="E263" s="51">
        <v>25.039006880557952</v>
      </c>
      <c r="F263" s="51">
        <v>1146.0999999999985</v>
      </c>
      <c r="G263" s="51">
        <v>1.6286260767746334</v>
      </c>
      <c r="H263" s="61">
        <v>70372.2</v>
      </c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  <c r="GB263" s="54"/>
      <c r="GC263" s="54"/>
      <c r="GD263" s="54"/>
      <c r="GE263" s="54"/>
      <c r="GF263" s="54"/>
      <c r="GG263" s="54"/>
      <c r="GH263" s="54"/>
      <c r="GI263" s="54"/>
      <c r="GJ263" s="54"/>
      <c r="GK263" s="54"/>
      <c r="GL263" s="54"/>
      <c r="GM263" s="54"/>
      <c r="GN263" s="54"/>
      <c r="GO263" s="54"/>
      <c r="GP263" s="54"/>
      <c r="GQ263" s="54"/>
      <c r="GR263" s="54"/>
      <c r="GS263" s="54"/>
      <c r="GT263" s="54"/>
      <c r="GU263" s="54"/>
      <c r="GV263" s="54"/>
      <c r="GW263" s="54"/>
      <c r="GX263" s="54"/>
      <c r="GY263" s="54"/>
      <c r="GZ263" s="54"/>
      <c r="HA263" s="54"/>
      <c r="HB263" s="54"/>
      <c r="HC263" s="54"/>
      <c r="HD263" s="54"/>
      <c r="HE263" s="54"/>
      <c r="HF263" s="54"/>
      <c r="HG263" s="54"/>
      <c r="HH263" s="54"/>
      <c r="HI263" s="54"/>
      <c r="HJ263" s="54"/>
      <c r="HK263" s="54"/>
      <c r="HL263" s="54"/>
      <c r="HM263" s="54"/>
      <c r="HN263" s="54"/>
      <c r="HO263" s="54"/>
      <c r="HP263" s="54"/>
      <c r="HQ263" s="54"/>
      <c r="HR263" s="54"/>
      <c r="HS263" s="54"/>
      <c r="HT263" s="54"/>
      <c r="HU263" s="54"/>
      <c r="HV263" s="54"/>
      <c r="HW263" s="54"/>
      <c r="HX263" s="54"/>
      <c r="HY263" s="54"/>
      <c r="HZ263" s="54"/>
      <c r="IA263" s="54"/>
      <c r="IB263" s="54"/>
      <c r="IC263" s="54"/>
      <c r="ID263" s="54"/>
      <c r="IE263" s="54"/>
      <c r="IF263" s="54"/>
      <c r="IG263" s="54"/>
      <c r="IH263" s="54"/>
      <c r="II263" s="54"/>
      <c r="IJ263" s="54"/>
      <c r="IK263" s="54"/>
      <c r="IL263" s="54"/>
      <c r="IM263" s="54"/>
      <c r="IN263" s="54"/>
    </row>
    <row r="264" spans="1:248" x14ac:dyDescent="0.35">
      <c r="A264" s="63" t="s">
        <v>28</v>
      </c>
      <c r="B264" s="48">
        <v>20431.2</v>
      </c>
      <c r="C264" s="48">
        <v>25.508262543634924</v>
      </c>
      <c r="D264" s="64">
        <v>20649.7</v>
      </c>
      <c r="E264" s="51">
        <v>25.781058824116943</v>
      </c>
      <c r="F264" s="51">
        <v>-218.5</v>
      </c>
      <c r="G264" s="51">
        <v>-0.2727962804820192</v>
      </c>
      <c r="H264" s="61">
        <v>80096.399999999994</v>
      </c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  <c r="GH264" s="54"/>
      <c r="GI264" s="54"/>
      <c r="GJ264" s="54"/>
      <c r="GK264" s="54"/>
      <c r="GL264" s="54"/>
      <c r="GM264" s="54"/>
      <c r="GN264" s="54"/>
      <c r="GO264" s="54"/>
      <c r="GP264" s="54"/>
      <c r="GQ264" s="54"/>
      <c r="GR264" s="54"/>
      <c r="GS264" s="54"/>
      <c r="GT264" s="54"/>
      <c r="GU264" s="54"/>
      <c r="GV264" s="54"/>
      <c r="GW264" s="54"/>
      <c r="GX264" s="54"/>
      <c r="GY264" s="54"/>
      <c r="GZ264" s="54"/>
      <c r="HA264" s="54"/>
      <c r="HB264" s="54"/>
      <c r="HC264" s="54"/>
      <c r="HD264" s="54"/>
      <c r="HE264" s="54"/>
      <c r="HF264" s="54"/>
      <c r="HG264" s="54"/>
      <c r="HH264" s="54"/>
      <c r="HI264" s="54"/>
      <c r="HJ264" s="54"/>
      <c r="HK264" s="54"/>
      <c r="HL264" s="54"/>
      <c r="HM264" s="54"/>
      <c r="HN264" s="54"/>
      <c r="HO264" s="54"/>
      <c r="HP264" s="54"/>
      <c r="HQ264" s="54"/>
      <c r="HR264" s="54"/>
      <c r="HS264" s="54"/>
      <c r="HT264" s="54"/>
      <c r="HU264" s="54"/>
      <c r="HV264" s="54"/>
      <c r="HW264" s="54"/>
      <c r="HX264" s="54"/>
      <c r="HY264" s="54"/>
      <c r="HZ264" s="54"/>
      <c r="IA264" s="54"/>
      <c r="IB264" s="54"/>
      <c r="IC264" s="54"/>
      <c r="ID264" s="54"/>
      <c r="IE264" s="54"/>
      <c r="IF264" s="54"/>
      <c r="IG264" s="54"/>
      <c r="IH264" s="54"/>
      <c r="II264" s="54"/>
      <c r="IJ264" s="54"/>
      <c r="IK264" s="54"/>
      <c r="IL264" s="54"/>
      <c r="IM264" s="54"/>
      <c r="IN264" s="54"/>
    </row>
    <row r="265" spans="1:248" x14ac:dyDescent="0.35">
      <c r="A265" s="63" t="s">
        <v>29</v>
      </c>
      <c r="B265" s="48">
        <v>22077</v>
      </c>
      <c r="C265" s="48">
        <v>24.31052993805919</v>
      </c>
      <c r="D265" s="64">
        <v>23214.5</v>
      </c>
      <c r="E265" s="51">
        <v>25.563110805230561</v>
      </c>
      <c r="F265" s="51">
        <v>-1137.5</v>
      </c>
      <c r="G265" s="51">
        <v>-1.2525808671713696</v>
      </c>
      <c r="H265" s="61">
        <v>90812.5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  <c r="GH265" s="54"/>
      <c r="GI265" s="54"/>
      <c r="GJ265" s="54"/>
      <c r="GK265" s="54"/>
      <c r="GL265" s="54"/>
      <c r="GM265" s="54"/>
      <c r="GN265" s="54"/>
      <c r="GO265" s="54"/>
      <c r="GP265" s="54"/>
      <c r="GQ265" s="54"/>
      <c r="GR265" s="54"/>
      <c r="GS265" s="54"/>
      <c r="GT265" s="54"/>
      <c r="GU265" s="54"/>
      <c r="GV265" s="54"/>
      <c r="GW265" s="54"/>
      <c r="GX265" s="54"/>
      <c r="GY265" s="54"/>
      <c r="GZ265" s="54"/>
      <c r="HA265" s="54"/>
      <c r="HB265" s="54"/>
      <c r="HC265" s="54"/>
      <c r="HD265" s="54"/>
      <c r="HE265" s="54"/>
      <c r="HF265" s="54"/>
      <c r="HG265" s="54"/>
      <c r="HH265" s="54"/>
      <c r="HI265" s="54"/>
      <c r="HJ265" s="54"/>
      <c r="HK265" s="54"/>
      <c r="HL265" s="54"/>
      <c r="HM265" s="54"/>
      <c r="HN265" s="54"/>
      <c r="HO265" s="54"/>
      <c r="HP265" s="54"/>
      <c r="HQ265" s="54"/>
      <c r="HR265" s="54"/>
      <c r="HS265" s="54"/>
      <c r="HT265" s="54"/>
      <c r="HU265" s="54"/>
      <c r="HV265" s="54"/>
      <c r="HW265" s="54"/>
      <c r="HX265" s="54"/>
      <c r="HY265" s="54"/>
      <c r="HZ265" s="54"/>
      <c r="IA265" s="54"/>
      <c r="IB265" s="54"/>
      <c r="IC265" s="54"/>
      <c r="ID265" s="54"/>
      <c r="IE265" s="54"/>
      <c r="IF265" s="54"/>
      <c r="IG265" s="54"/>
      <c r="IH265" s="54"/>
      <c r="II265" s="54"/>
      <c r="IJ265" s="54"/>
      <c r="IK265" s="54"/>
      <c r="IL265" s="54"/>
      <c r="IM265" s="54"/>
      <c r="IN265" s="54"/>
    </row>
    <row r="266" spans="1:248" x14ac:dyDescent="0.35">
      <c r="A266" s="63" t="s">
        <v>30</v>
      </c>
      <c r="B266" s="48">
        <v>26412.799999999999</v>
      </c>
      <c r="C266" s="48">
        <f>+B266/H266*100</f>
        <v>26.181590375394887</v>
      </c>
      <c r="D266" s="64">
        <v>26630.6</v>
      </c>
      <c r="E266" s="51">
        <f t="shared" ref="E266" si="36">D266/H266*100</f>
        <v>26.397483820382199</v>
      </c>
      <c r="F266" s="51">
        <f>B266-D266</f>
        <v>-217.79999999999927</v>
      </c>
      <c r="G266" s="51">
        <f t="shared" ref="G266" si="37">F266/H266*100</f>
        <v>-0.21589344498731625</v>
      </c>
      <c r="H266" s="61">
        <v>100883.1</v>
      </c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  <c r="GN266" s="54"/>
      <c r="GO266" s="54"/>
      <c r="GP266" s="54"/>
      <c r="GQ266" s="54"/>
      <c r="GR266" s="54"/>
      <c r="GS266" s="54"/>
      <c r="GT266" s="54"/>
      <c r="GU266" s="54"/>
      <c r="GV266" s="54"/>
      <c r="GW266" s="54"/>
      <c r="GX266" s="54"/>
      <c r="GY266" s="54"/>
      <c r="GZ266" s="54"/>
      <c r="HA266" s="54"/>
      <c r="HB266" s="54"/>
      <c r="HC266" s="54"/>
      <c r="HD266" s="54"/>
      <c r="HE266" s="54"/>
      <c r="HF266" s="54"/>
      <c r="HG266" s="54"/>
      <c r="HH266" s="54"/>
      <c r="HI266" s="54"/>
      <c r="HJ266" s="54"/>
      <c r="HK266" s="54"/>
      <c r="HL266" s="54"/>
      <c r="HM266" s="54"/>
      <c r="HN266" s="54"/>
      <c r="HO266" s="54"/>
      <c r="HP266" s="54"/>
      <c r="HQ266" s="54"/>
      <c r="HR266" s="54"/>
      <c r="HS266" s="54"/>
      <c r="HT266" s="54"/>
      <c r="HU266" s="54"/>
      <c r="HV266" s="54"/>
      <c r="HW266" s="54"/>
      <c r="HX266" s="54"/>
      <c r="HY266" s="54"/>
      <c r="HZ266" s="54"/>
      <c r="IA266" s="54"/>
      <c r="IB266" s="54"/>
      <c r="IC266" s="54"/>
      <c r="ID266" s="54"/>
      <c r="IE266" s="54"/>
      <c r="IF266" s="54"/>
      <c r="IG266" s="54"/>
      <c r="IH266" s="54"/>
      <c r="II266" s="54"/>
      <c r="IJ266" s="54"/>
      <c r="IK266" s="54"/>
      <c r="IL266" s="54"/>
      <c r="IM266" s="54"/>
      <c r="IN266" s="54"/>
    </row>
    <row r="267" spans="1:248" x14ac:dyDescent="0.35">
      <c r="A267" s="63" t="s">
        <v>31</v>
      </c>
      <c r="B267" s="48">
        <v>29642</v>
      </c>
      <c r="C267" s="48">
        <v>26.895242657840107</v>
      </c>
      <c r="D267" s="64">
        <v>29155.200000000001</v>
      </c>
      <c r="E267" s="51">
        <v>26.453551674578634</v>
      </c>
      <c r="F267" s="51">
        <v>486.79999999999927</v>
      </c>
      <c r="G267" s="51">
        <v>0.44169098326147171</v>
      </c>
      <c r="H267" s="61">
        <v>110212.8</v>
      </c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  <c r="GN267" s="54"/>
      <c r="GO267" s="54"/>
      <c r="GP267" s="54"/>
      <c r="GQ267" s="54"/>
      <c r="GR267" s="54"/>
      <c r="GS267" s="54"/>
      <c r="GT267" s="54"/>
      <c r="GU267" s="54"/>
      <c r="GV267" s="54"/>
      <c r="GW267" s="54"/>
      <c r="GX267" s="54"/>
      <c r="GY267" s="54"/>
      <c r="GZ267" s="54"/>
      <c r="HA267" s="54"/>
      <c r="HB267" s="54"/>
      <c r="HC267" s="54"/>
      <c r="HD267" s="54"/>
      <c r="HE267" s="54"/>
      <c r="HF267" s="54"/>
      <c r="HG267" s="54"/>
      <c r="HH267" s="54"/>
      <c r="HI267" s="54"/>
      <c r="HJ267" s="54"/>
      <c r="HK267" s="54"/>
      <c r="HL267" s="54"/>
      <c r="HM267" s="54"/>
      <c r="HN267" s="54"/>
      <c r="HO267" s="54"/>
      <c r="HP267" s="54"/>
      <c r="HQ267" s="54"/>
      <c r="HR267" s="54"/>
      <c r="HS267" s="54"/>
      <c r="HT267" s="54"/>
      <c r="HU267" s="54"/>
      <c r="HV267" s="54"/>
      <c r="HW267" s="54"/>
      <c r="HX267" s="54"/>
      <c r="HY267" s="54"/>
      <c r="HZ267" s="54"/>
      <c r="IA267" s="54"/>
      <c r="IB267" s="54"/>
      <c r="IC267" s="54"/>
      <c r="ID267" s="54"/>
      <c r="IE267" s="54"/>
      <c r="IF267" s="54"/>
      <c r="IG267" s="54"/>
      <c r="IH267" s="54"/>
      <c r="II267" s="54"/>
      <c r="IJ267" s="54"/>
      <c r="IK267" s="54"/>
      <c r="IL267" s="54"/>
      <c r="IM267" s="54"/>
      <c r="IN267" s="54"/>
    </row>
    <row r="268" spans="1:248" x14ac:dyDescent="0.35">
      <c r="A268" s="63" t="s">
        <v>32</v>
      </c>
      <c r="B268" s="48">
        <v>35574.800000000003</v>
      </c>
      <c r="C268" s="48">
        <v>28.921308396779011</v>
      </c>
      <c r="D268" s="64">
        <v>36458.5</v>
      </c>
      <c r="E268" s="51">
        <v>29.639731556719006</v>
      </c>
      <c r="F268" s="51">
        <v>-883.69999999999709</v>
      </c>
      <c r="G268" s="51">
        <v>-0.71842315994000028</v>
      </c>
      <c r="H268" s="61">
        <v>123005.5</v>
      </c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  <c r="GE268" s="54"/>
      <c r="GF268" s="54"/>
      <c r="GG268" s="54"/>
      <c r="GH268" s="54"/>
      <c r="GI268" s="54"/>
      <c r="GJ268" s="54"/>
      <c r="GK268" s="54"/>
      <c r="GL268" s="54"/>
      <c r="GM268" s="54"/>
      <c r="GN268" s="54"/>
      <c r="GO268" s="54"/>
      <c r="GP268" s="54"/>
      <c r="GQ268" s="54"/>
      <c r="GR268" s="54"/>
      <c r="GS268" s="54"/>
      <c r="GT268" s="54"/>
      <c r="GU268" s="54"/>
      <c r="GV268" s="54"/>
      <c r="GW268" s="54"/>
      <c r="GX268" s="54"/>
      <c r="GY268" s="54"/>
      <c r="GZ268" s="54"/>
      <c r="HA268" s="54"/>
      <c r="HB268" s="54"/>
      <c r="HC268" s="54"/>
      <c r="HD268" s="54"/>
      <c r="HE268" s="54"/>
      <c r="HF268" s="54"/>
      <c r="HG268" s="54"/>
      <c r="HH268" s="54"/>
      <c r="HI268" s="54"/>
      <c r="HJ268" s="54"/>
      <c r="HK268" s="54"/>
      <c r="HL268" s="54"/>
      <c r="HM268" s="54"/>
      <c r="HN268" s="54"/>
      <c r="HO268" s="54"/>
      <c r="HP268" s="54"/>
      <c r="HQ268" s="54"/>
      <c r="HR268" s="54"/>
      <c r="HS268" s="54"/>
      <c r="HT268" s="54"/>
      <c r="HU268" s="54"/>
      <c r="HV268" s="54"/>
      <c r="HW268" s="54"/>
      <c r="HX268" s="54"/>
      <c r="HY268" s="54"/>
      <c r="HZ268" s="54"/>
      <c r="IA268" s="54"/>
      <c r="IB268" s="54"/>
      <c r="IC268" s="54"/>
      <c r="ID268" s="54"/>
      <c r="IE268" s="54"/>
      <c r="IF268" s="54"/>
      <c r="IG268" s="54"/>
      <c r="IH268" s="54"/>
      <c r="II268" s="54"/>
      <c r="IJ268" s="54"/>
      <c r="IK268" s="54"/>
      <c r="IL268" s="54"/>
      <c r="IM268" s="54"/>
      <c r="IN268" s="54"/>
    </row>
    <row r="269" spans="1:248" x14ac:dyDescent="0.35">
      <c r="A269" s="63" t="s">
        <v>42</v>
      </c>
      <c r="B269" s="48"/>
      <c r="C269" s="48"/>
      <c r="D269" s="64"/>
      <c r="E269" s="51"/>
      <c r="F269" s="51"/>
      <c r="G269" s="51"/>
      <c r="H269" s="61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  <c r="GH269" s="54"/>
      <c r="GI269" s="54"/>
      <c r="GJ269" s="54"/>
      <c r="GK269" s="54"/>
      <c r="GL269" s="54"/>
      <c r="GM269" s="54"/>
      <c r="GN269" s="54"/>
      <c r="GO269" s="54"/>
      <c r="GP269" s="54"/>
      <c r="GQ269" s="54"/>
      <c r="GR269" s="54"/>
      <c r="GS269" s="54"/>
      <c r="GT269" s="54"/>
      <c r="GU269" s="54"/>
      <c r="GV269" s="54"/>
      <c r="GW269" s="54"/>
      <c r="GX269" s="54"/>
      <c r="GY269" s="54"/>
      <c r="GZ269" s="54"/>
      <c r="HA269" s="54"/>
      <c r="HB269" s="54"/>
      <c r="HC269" s="54"/>
      <c r="HD269" s="54"/>
      <c r="HE269" s="54"/>
      <c r="HF269" s="54"/>
      <c r="HG269" s="54"/>
      <c r="HH269" s="54"/>
      <c r="HI269" s="54"/>
      <c r="HJ269" s="54"/>
      <c r="HK269" s="54"/>
      <c r="HL269" s="54"/>
      <c r="HM269" s="54"/>
      <c r="HN269" s="54"/>
      <c r="HO269" s="54"/>
      <c r="HP269" s="54"/>
      <c r="HQ269" s="54"/>
      <c r="HR269" s="54"/>
      <c r="HS269" s="54"/>
      <c r="HT269" s="54"/>
      <c r="HU269" s="54"/>
      <c r="HV269" s="54"/>
      <c r="HW269" s="54"/>
      <c r="HX269" s="54"/>
      <c r="HY269" s="54"/>
      <c r="HZ269" s="54"/>
      <c r="IA269" s="54"/>
      <c r="IB269" s="54"/>
      <c r="IC269" s="54"/>
      <c r="ID269" s="54"/>
      <c r="IE269" s="54"/>
      <c r="IF269" s="54"/>
      <c r="IG269" s="54"/>
      <c r="IH269" s="54"/>
      <c r="II269" s="54"/>
      <c r="IJ269" s="54"/>
      <c r="IK269" s="54"/>
      <c r="IL269" s="54"/>
      <c r="IM269" s="54"/>
      <c r="IN269" s="54"/>
    </row>
    <row r="270" spans="1:248" x14ac:dyDescent="0.35">
      <c r="A270" s="63" t="s">
        <v>21</v>
      </c>
      <c r="B270" s="48">
        <v>3465.9</v>
      </c>
      <c r="C270" s="48">
        <v>37.957507392399521</v>
      </c>
      <c r="D270" s="64">
        <v>1723.7</v>
      </c>
      <c r="E270" s="51">
        <v>18.877450443543971</v>
      </c>
      <c r="F270" s="51">
        <v>1742.2</v>
      </c>
      <c r="G270" s="51">
        <v>19.080056948855546</v>
      </c>
      <c r="H270" s="61">
        <v>9131</v>
      </c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  <c r="GH270" s="54"/>
      <c r="GI270" s="54"/>
      <c r="GJ270" s="54"/>
      <c r="GK270" s="54"/>
      <c r="GL270" s="54"/>
      <c r="GM270" s="54"/>
      <c r="GN270" s="54"/>
      <c r="GO270" s="54"/>
      <c r="GP270" s="54"/>
      <c r="GQ270" s="54"/>
      <c r="GR270" s="54"/>
      <c r="GS270" s="54"/>
      <c r="GT270" s="54"/>
      <c r="GU270" s="54"/>
      <c r="GV270" s="54"/>
      <c r="GW270" s="54"/>
      <c r="GX270" s="54"/>
      <c r="GY270" s="54"/>
      <c r="GZ270" s="54"/>
      <c r="HA270" s="54"/>
      <c r="HB270" s="54"/>
      <c r="HC270" s="54"/>
      <c r="HD270" s="54"/>
      <c r="HE270" s="54"/>
      <c r="HF270" s="54"/>
      <c r="HG270" s="54"/>
      <c r="HH270" s="54"/>
      <c r="HI270" s="54"/>
      <c r="HJ270" s="54"/>
      <c r="HK270" s="54"/>
      <c r="HL270" s="54"/>
      <c r="HM270" s="54"/>
      <c r="HN270" s="54"/>
      <c r="HO270" s="54"/>
      <c r="HP270" s="54"/>
      <c r="HQ270" s="54"/>
      <c r="HR270" s="54"/>
      <c r="HS270" s="54"/>
      <c r="HT270" s="54"/>
      <c r="HU270" s="54"/>
      <c r="HV270" s="54"/>
      <c r="HW270" s="54"/>
      <c r="HX270" s="54"/>
      <c r="HY270" s="54"/>
      <c r="HZ270" s="54"/>
      <c r="IA270" s="54"/>
      <c r="IB270" s="54"/>
      <c r="IC270" s="54"/>
      <c r="ID270" s="54"/>
      <c r="IE270" s="54"/>
      <c r="IF270" s="54"/>
      <c r="IG270" s="54"/>
      <c r="IH270" s="54"/>
      <c r="II270" s="54"/>
      <c r="IJ270" s="54"/>
      <c r="IK270" s="54"/>
      <c r="IL270" s="54"/>
      <c r="IM270" s="54"/>
      <c r="IN270" s="54"/>
    </row>
    <row r="271" spans="1:248" x14ac:dyDescent="0.35">
      <c r="A271" s="63" t="s">
        <v>22</v>
      </c>
      <c r="B271" s="65">
        <v>6555</v>
      </c>
      <c r="C271" s="48">
        <f>+B271/H271*100</f>
        <v>35.285758118954178</v>
      </c>
      <c r="D271" s="64">
        <v>5253</v>
      </c>
      <c r="E271" s="51">
        <f t="shared" ref="E271" si="38">D271/H271*100</f>
        <v>28.27705376031523</v>
      </c>
      <c r="F271" s="51">
        <f>B271-D271</f>
        <v>1302</v>
      </c>
      <c r="G271" s="51">
        <f t="shared" ref="G271" si="39">F271/H271*100</f>
        <v>7.0087043586389548</v>
      </c>
      <c r="H271" s="61">
        <v>18576.900000000001</v>
      </c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  <c r="GN271" s="54"/>
      <c r="GO271" s="54"/>
      <c r="GP271" s="54"/>
      <c r="GQ271" s="54"/>
      <c r="GR271" s="54"/>
      <c r="GS271" s="54"/>
      <c r="GT271" s="54"/>
      <c r="GU271" s="54"/>
      <c r="GV271" s="54"/>
      <c r="GW271" s="54"/>
      <c r="GX271" s="54"/>
      <c r="GY271" s="54"/>
      <c r="GZ271" s="54"/>
      <c r="HA271" s="54"/>
      <c r="HB271" s="54"/>
      <c r="HC271" s="54"/>
      <c r="HD271" s="54"/>
      <c r="HE271" s="54"/>
      <c r="HF271" s="54"/>
      <c r="HG271" s="54"/>
      <c r="HH271" s="54"/>
      <c r="HI271" s="54"/>
      <c r="HJ271" s="54"/>
      <c r="HK271" s="54"/>
      <c r="HL271" s="54"/>
      <c r="HM271" s="54"/>
      <c r="HN271" s="54"/>
      <c r="HO271" s="54"/>
      <c r="HP271" s="54"/>
      <c r="HQ271" s="54"/>
      <c r="HR271" s="54"/>
      <c r="HS271" s="54"/>
      <c r="HT271" s="54"/>
      <c r="HU271" s="54"/>
      <c r="HV271" s="54"/>
      <c r="HW271" s="54"/>
      <c r="HX271" s="54"/>
      <c r="HY271" s="54"/>
      <c r="HZ271" s="54"/>
      <c r="IA271" s="54"/>
      <c r="IB271" s="54"/>
      <c r="IC271" s="54"/>
      <c r="ID271" s="54"/>
      <c r="IE271" s="54"/>
      <c r="IF271" s="54"/>
      <c r="IG271" s="54"/>
      <c r="IH271" s="54"/>
      <c r="II271" s="54"/>
      <c r="IJ271" s="54"/>
      <c r="IK271" s="54"/>
      <c r="IL271" s="54"/>
      <c r="IM271" s="54"/>
      <c r="IN271" s="54"/>
    </row>
    <row r="272" spans="1:248" s="70" customFormat="1" ht="30" customHeight="1" x14ac:dyDescent="0.35">
      <c r="A272" s="66" t="s">
        <v>43</v>
      </c>
      <c r="B272" s="67"/>
      <c r="C272" s="67"/>
      <c r="D272" s="67"/>
      <c r="E272" s="67"/>
      <c r="F272" s="67"/>
      <c r="G272" s="68"/>
      <c r="H272" s="69"/>
    </row>
    <row r="273" spans="1:8" x14ac:dyDescent="0.35">
      <c r="A273" s="71"/>
      <c r="B273" s="71"/>
      <c r="C273" s="71"/>
      <c r="D273" s="71"/>
      <c r="E273" s="71"/>
      <c r="F273" s="71"/>
      <c r="G273" s="71"/>
      <c r="H273" s="3"/>
    </row>
    <row r="274" spans="1:8" x14ac:dyDescent="0.3">
      <c r="B274" s="72"/>
      <c r="D274" s="72"/>
    </row>
  </sheetData>
  <mergeCells count="9">
    <mergeCell ref="A272:G272"/>
    <mergeCell ref="A273:G273"/>
    <mergeCell ref="A1:G1"/>
    <mergeCell ref="A2:G2"/>
    <mergeCell ref="A3:G3"/>
    <mergeCell ref="A6:A8"/>
    <mergeCell ref="B6:G6"/>
    <mergeCell ref="A9:A11"/>
    <mergeCell ref="B9:G9"/>
  </mergeCells>
  <pageMargins left="0.7" right="0.7" top="0.75" bottom="0.75" header="0.3" footer="0.3"/>
  <pageSetup paperSize="9" scale="47" orientation="portrait" verticalDpi="0" r:id="rId1"/>
  <rowBreaks count="1" manualBreakCount="1">
    <brk id="1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2024-03-28T05:08:18Z</dcterms:created>
  <dcterms:modified xsi:type="dcterms:W3CDTF">2024-03-28T05:08:19Z</dcterms:modified>
</cp:coreProperties>
</file>