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4DDCD1D-41FD-44CC-B642-154BB4D49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1 2026 Pse" sheetId="2" r:id="rId1"/>
  </sheets>
  <definedNames>
    <definedName name="_xlnm._FilterDatabase" localSheetId="0" hidden="1">'Q1 2026 Pse'!#REF!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7" i="2" l="1"/>
  <c r="B157" i="2"/>
  <c r="B202" i="2"/>
  <c r="C236" i="2"/>
  <c r="C246" i="2"/>
  <c r="C250" i="2"/>
  <c r="B222" i="2"/>
  <c r="C196" i="2"/>
  <c r="C181" i="2"/>
  <c r="B163" i="2"/>
  <c r="C202" i="2" l="1"/>
  <c r="B220" i="2"/>
  <c r="D273" i="2"/>
  <c r="C262" i="2"/>
  <c r="B228" i="2"/>
  <c r="B212" i="2"/>
  <c r="C190" i="2"/>
  <c r="B167" i="2"/>
  <c r="C147" i="2"/>
  <c r="B141" i="2"/>
  <c r="C139" i="2"/>
  <c r="B139" i="2"/>
  <c r="C137" i="2"/>
  <c r="B137" i="2"/>
  <c r="D124" i="2"/>
  <c r="D122" i="2"/>
  <c r="D120" i="2"/>
  <c r="C118" i="2"/>
  <c r="B118" i="2"/>
  <c r="D118" i="2" s="1"/>
  <c r="D116" i="2"/>
  <c r="D114" i="2"/>
  <c r="C112" i="2"/>
  <c r="B112" i="2"/>
  <c r="D106" i="2"/>
  <c r="D104" i="2"/>
  <c r="B102" i="2"/>
  <c r="D100" i="2"/>
  <c r="C102" i="2"/>
  <c r="C88" i="2"/>
  <c r="B88" i="2"/>
  <c r="C96" i="2"/>
  <c r="D92" i="2"/>
  <c r="D84" i="2"/>
  <c r="D80" i="2"/>
  <c r="C82" i="2"/>
  <c r="B82" i="2"/>
  <c r="D82" i="2" s="1"/>
  <c r="D76" i="2"/>
  <c r="D74" i="2"/>
  <c r="D72" i="2"/>
  <c r="D68" i="2"/>
  <c r="C70" i="2"/>
  <c r="D66" i="2"/>
  <c r="D63" i="2"/>
  <c r="D61" i="2"/>
  <c r="D59" i="2"/>
  <c r="D57" i="2"/>
  <c r="B55" i="2"/>
  <c r="D53" i="2"/>
  <c r="D51" i="2"/>
  <c r="D47" i="2"/>
  <c r="C49" i="2"/>
  <c r="B49" i="2"/>
  <c r="D49" i="2" s="1"/>
  <c r="D41" i="2"/>
  <c r="C37" i="2"/>
  <c r="B37" i="2"/>
  <c r="D33" i="2"/>
  <c r="D31" i="2"/>
  <c r="C29" i="2"/>
  <c r="D29" i="2" s="1"/>
  <c r="D27" i="2"/>
  <c r="B19" i="2"/>
  <c r="B23" i="2"/>
  <c r="D23" i="2" s="1"/>
  <c r="C21" i="2"/>
  <c r="B21" i="2"/>
  <c r="C19" i="2"/>
  <c r="C110" i="2" l="1"/>
  <c r="B208" i="2"/>
  <c r="B206" i="2" s="1"/>
  <c r="B135" i="2"/>
  <c r="C135" i="2"/>
  <c r="C185" i="2"/>
  <c r="B161" i="2"/>
  <c r="B155" i="2" s="1"/>
  <c r="B159" i="2" s="1"/>
  <c r="C17" i="2"/>
  <c r="D112" i="2"/>
  <c r="D88" i="2"/>
  <c r="D102" i="2"/>
  <c r="B131" i="2"/>
  <c r="C131" i="2"/>
  <c r="B17" i="2"/>
  <c r="D17" i="2" s="1"/>
  <c r="D19" i="2"/>
  <c r="B13" i="2"/>
  <c r="D78" i="2"/>
  <c r="D94" i="2"/>
  <c r="B96" i="2"/>
  <c r="D25" i="2"/>
  <c r="C55" i="2"/>
  <c r="D55" i="2" s="1"/>
  <c r="C108" i="2"/>
  <c r="C90" i="2" s="1"/>
  <c r="C86" i="2" s="1"/>
  <c r="B70" i="2"/>
  <c r="D70" i="2" s="1"/>
  <c r="B110" i="2"/>
  <c r="D110" i="2" s="1"/>
  <c r="B43" i="2"/>
  <c r="C43" i="2"/>
  <c r="C256" i="2"/>
  <c r="D21" i="2"/>
  <c r="B108" i="2"/>
  <c r="C13" i="2"/>
  <c r="D98" i="2"/>
  <c r="D45" i="2"/>
  <c r="D37" i="2"/>
  <c r="D108" i="2" l="1"/>
  <c r="C39" i="2"/>
  <c r="C35" i="2" s="1"/>
  <c r="C240" i="2"/>
  <c r="C179" i="2"/>
  <c r="B200" i="2"/>
  <c r="D13" i="2"/>
  <c r="B39" i="2"/>
  <c r="D43" i="2"/>
  <c r="B90" i="2"/>
  <c r="D96" i="2"/>
  <c r="C234" i="2"/>
  <c r="C15" i="2" l="1"/>
  <c r="C11" i="2" s="1"/>
  <c r="B204" i="2"/>
  <c r="C200" i="2"/>
  <c r="C204" i="2" s="1"/>
  <c r="C155" i="2"/>
  <c r="C248" i="2"/>
  <c r="D90" i="2"/>
  <c r="B86" i="2"/>
  <c r="D86" i="2" s="1"/>
  <c r="D39" i="2"/>
  <c r="B15" i="2"/>
  <c r="B35" i="2"/>
  <c r="D35" i="2" s="1"/>
  <c r="C159" i="2" l="1"/>
  <c r="B133" i="2"/>
  <c r="C133" i="2"/>
  <c r="D15" i="2"/>
  <c r="B11" i="2"/>
  <c r="D11" i="2" s="1"/>
  <c r="B129" i="2" l="1"/>
  <c r="C129" i="2"/>
</calcChain>
</file>

<file path=xl/sharedStrings.xml><?xml version="1.0" encoding="utf-8"?>
<sst xmlns="http://schemas.openxmlformats.org/spreadsheetml/2006/main" count="160" uniqueCount="90">
  <si>
    <t xml:space="preserve">                 CENTRAL BANK</t>
  </si>
  <si>
    <t>STATISTICS DEPARTMENT</t>
  </si>
  <si>
    <t xml:space="preserve">BALANCE OF PAYMENTS OF THE REPUBLIC OF AZERBAIJAN </t>
  </si>
  <si>
    <t>Thousand of U.S dollars</t>
  </si>
  <si>
    <t xml:space="preserve"> I n d i c a t o r s</t>
  </si>
  <si>
    <t>CREDIT</t>
  </si>
  <si>
    <t>DEBIT</t>
  </si>
  <si>
    <t>GAP</t>
  </si>
  <si>
    <t>(proceeds)</t>
  </si>
  <si>
    <t>(payments)</t>
  </si>
  <si>
    <t>A. CURRENT ACCOUNT</t>
  </si>
  <si>
    <t xml:space="preserve">              OIL-GAS SECTOR</t>
  </si>
  <si>
    <t xml:space="preserve">              OTHER SECTORS</t>
  </si>
  <si>
    <t xml:space="preserve">     EXTERNAL TRADE BALANCE</t>
  </si>
  <si>
    <t xml:space="preserve">             Oil-gas sector</t>
  </si>
  <si>
    <t xml:space="preserve">             Other sectors</t>
  </si>
  <si>
    <t xml:space="preserve">        EXPORTS (FOB)</t>
  </si>
  <si>
    <t xml:space="preserve">        IMPORTS (FOB)</t>
  </si>
  <si>
    <t xml:space="preserve">      SERVICES BALANCE</t>
  </si>
  <si>
    <t xml:space="preserve">        Maintenance and repair services</t>
  </si>
  <si>
    <t xml:space="preserve">        Transport</t>
  </si>
  <si>
    <t xml:space="preserve">            Freight</t>
  </si>
  <si>
    <t xml:space="preserve">              - Oil-gas sector</t>
  </si>
  <si>
    <t xml:space="preserve">              - Other sectors</t>
  </si>
  <si>
    <t xml:space="preserve">            Passenger</t>
  </si>
  <si>
    <t xml:space="preserve">            Other</t>
  </si>
  <si>
    <t xml:space="preserve">        Travel </t>
  </si>
  <si>
    <t xml:space="preserve">            Business</t>
  </si>
  <si>
    <t xml:space="preserve">            Personal</t>
  </si>
  <si>
    <t xml:space="preserve">        Royalty and license services</t>
  </si>
  <si>
    <t xml:space="preserve">        Telecommunication and communication services</t>
  </si>
  <si>
    <t xml:space="preserve">        Construction services</t>
  </si>
  <si>
    <t xml:space="preserve">        Insurance services</t>
  </si>
  <si>
    <t xml:space="preserve">        Financial services</t>
  </si>
  <si>
    <t xml:space="preserve">        Government services</t>
  </si>
  <si>
    <t xml:space="preserve">        Other business services</t>
  </si>
  <si>
    <t xml:space="preserve">        Personal, cultural, and recreational services</t>
  </si>
  <si>
    <t xml:space="preserve">      PRIMARY INCOME</t>
  </si>
  <si>
    <t xml:space="preserve">         Direct investment income</t>
  </si>
  <si>
    <t xml:space="preserve">         Portfolio investment income</t>
  </si>
  <si>
    <t xml:space="preserve">         Other income</t>
  </si>
  <si>
    <t xml:space="preserve">      SECONDARY INCOME</t>
  </si>
  <si>
    <t xml:space="preserve">           General goverment</t>
  </si>
  <si>
    <t xml:space="preserve">             Membership fees to international organizations</t>
  </si>
  <si>
    <t xml:space="preserve">             Humanitarian, technical and other aids</t>
  </si>
  <si>
    <t xml:space="preserve">           Others</t>
  </si>
  <si>
    <t xml:space="preserve">             Money transfers of individuals</t>
  </si>
  <si>
    <t xml:space="preserve">             Other transfers</t>
  </si>
  <si>
    <t>B. CAPITAL ACCOUNT</t>
  </si>
  <si>
    <t>Net Acquisition</t>
  </si>
  <si>
    <t>Net</t>
  </si>
  <si>
    <t>of financial</t>
  </si>
  <si>
    <t>incurrence</t>
  </si>
  <si>
    <t>assets</t>
  </si>
  <si>
    <t>of liabilities</t>
  </si>
  <si>
    <t>C. FINANCIAL  ACCOUNT</t>
  </si>
  <si>
    <t xml:space="preserve">             OIL-GAS SECTOR</t>
  </si>
  <si>
    <t xml:space="preserve">             OTHER SECTORS</t>
  </si>
  <si>
    <t xml:space="preserve">      DIRECT INVESTMENT</t>
  </si>
  <si>
    <t xml:space="preserve">      Abroad</t>
  </si>
  <si>
    <t xml:space="preserve">      In reporting economy</t>
  </si>
  <si>
    <t xml:space="preserve">      OIL BONUS</t>
  </si>
  <si>
    <t xml:space="preserve">      PORTFOLIO INVESTMENT</t>
  </si>
  <si>
    <t xml:space="preserve">      Assets</t>
  </si>
  <si>
    <t xml:space="preserve">         Equity</t>
  </si>
  <si>
    <t xml:space="preserve">         Debt securities</t>
  </si>
  <si>
    <t xml:space="preserve">              Government sector</t>
  </si>
  <si>
    <t xml:space="preserve">              Banks</t>
  </si>
  <si>
    <t xml:space="preserve">              -Oil-gas sector</t>
  </si>
  <si>
    <t xml:space="preserve">             - Others</t>
  </si>
  <si>
    <t xml:space="preserve">      Liabilities</t>
  </si>
  <si>
    <t xml:space="preserve">             Others</t>
  </si>
  <si>
    <t xml:space="preserve">      OTHER INVESTMENT</t>
  </si>
  <si>
    <t xml:space="preserve">        Assets</t>
  </si>
  <si>
    <t xml:space="preserve">            Deposits and cash</t>
  </si>
  <si>
    <t xml:space="preserve">                Oil-gas sector</t>
  </si>
  <si>
    <t xml:space="preserve">                Other sectors</t>
  </si>
  <si>
    <t xml:space="preserve">                   General government</t>
  </si>
  <si>
    <t xml:space="preserve">                   Banks</t>
  </si>
  <si>
    <t xml:space="preserve">                   Other</t>
  </si>
  <si>
    <t xml:space="preserve">            Loans</t>
  </si>
  <si>
    <t xml:space="preserve">            Trade credits and advances</t>
  </si>
  <si>
    <t xml:space="preserve">        Liabilities</t>
  </si>
  <si>
    <t xml:space="preserve">               Oil-gas sector</t>
  </si>
  <si>
    <t xml:space="preserve">               Other sectors</t>
  </si>
  <si>
    <t xml:space="preserve">                       Oil-gas sector</t>
  </si>
  <si>
    <t xml:space="preserve">                       Other sectors</t>
  </si>
  <si>
    <t>D. RESERVE ASSETS</t>
  </si>
  <si>
    <t>E. NET ERRORS AND OMISSIONS</t>
  </si>
  <si>
    <t>FOR   JANUARY - MARCH MONTHS  OF 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</si>
</sst>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X329"/>
  <sheetViews>
    <sheetView tabSelected="1" zoomScale="120" zoomScaleNormal="120" workbookViewId="0">
      <selection activeCell="C2" sqref="C2"/>
    </sheetView>
  </sheetViews>
  <sheetFormatPr defaultColWidth="11.7109375" defaultRowHeight="15" x14ac:dyDescent="0.25"/>
  <cols>
    <col min="1" max="1" width="61.140625" style="1" customWidth="1"/>
    <col min="2" max="3" width="19.28515625" style="1" customWidth="1"/>
    <col min="4" max="4" width="15.7109375" style="1" customWidth="1"/>
    <col min="5" max="220" width="9.140625" style="1" customWidth="1"/>
    <col min="221" max="221" width="57.28515625" style="1" customWidth="1"/>
    <col min="222" max="223" width="19.28515625" style="1" customWidth="1"/>
    <col min="224" max="224" width="15.7109375" style="1" customWidth="1"/>
    <col min="225" max="226" width="3.7109375" style="1" customWidth="1"/>
    <col min="227" max="232" width="11.7109375" style="1"/>
    <col min="233" max="233" width="58.5703125" style="1" customWidth="1"/>
    <col min="234" max="235" width="19.28515625" style="1" customWidth="1"/>
    <col min="236" max="236" width="15.7109375" style="1" customWidth="1"/>
    <col min="237" max="238" width="3.7109375" style="1" customWidth="1"/>
    <col min="239" max="255" width="11.7109375" style="1" customWidth="1"/>
    <col min="256" max="260" width="8.7109375" style="1" customWidth="1"/>
    <col min="261" max="476" width="9.140625" style="1" customWidth="1"/>
    <col min="477" max="477" width="57.28515625" style="1" customWidth="1"/>
    <col min="478" max="479" width="19.28515625" style="1" customWidth="1"/>
    <col min="480" max="480" width="15.7109375" style="1" customWidth="1"/>
    <col min="481" max="482" width="3.7109375" style="1" customWidth="1"/>
    <col min="483" max="488" width="11.7109375" style="1"/>
    <col min="489" max="489" width="58.5703125" style="1" customWidth="1"/>
    <col min="490" max="491" width="19.28515625" style="1" customWidth="1"/>
    <col min="492" max="492" width="15.7109375" style="1" customWidth="1"/>
    <col min="493" max="494" width="3.7109375" style="1" customWidth="1"/>
    <col min="495" max="511" width="11.7109375" style="1" customWidth="1"/>
    <col min="512" max="516" width="8.7109375" style="1" customWidth="1"/>
    <col min="517" max="732" width="9.140625" style="1" customWidth="1"/>
    <col min="733" max="733" width="57.28515625" style="1" customWidth="1"/>
    <col min="734" max="735" width="19.28515625" style="1" customWidth="1"/>
    <col min="736" max="736" width="15.7109375" style="1" customWidth="1"/>
    <col min="737" max="738" width="3.7109375" style="1" customWidth="1"/>
    <col min="739" max="744" width="11.7109375" style="1"/>
    <col min="745" max="745" width="58.5703125" style="1" customWidth="1"/>
    <col min="746" max="747" width="19.28515625" style="1" customWidth="1"/>
    <col min="748" max="748" width="15.7109375" style="1" customWidth="1"/>
    <col min="749" max="750" width="3.7109375" style="1" customWidth="1"/>
    <col min="751" max="767" width="11.7109375" style="1" customWidth="1"/>
    <col min="768" max="772" width="8.7109375" style="1" customWidth="1"/>
    <col min="773" max="988" width="9.140625" style="1" customWidth="1"/>
    <col min="989" max="989" width="57.28515625" style="1" customWidth="1"/>
    <col min="990" max="991" width="19.28515625" style="1" customWidth="1"/>
    <col min="992" max="992" width="15.7109375" style="1" customWidth="1"/>
    <col min="993" max="994" width="3.7109375" style="1" customWidth="1"/>
    <col min="995" max="1000" width="11.7109375" style="1"/>
    <col min="1001" max="1001" width="58.5703125" style="1" customWidth="1"/>
    <col min="1002" max="1003" width="19.28515625" style="1" customWidth="1"/>
    <col min="1004" max="1004" width="15.7109375" style="1" customWidth="1"/>
    <col min="1005" max="1006" width="3.7109375" style="1" customWidth="1"/>
    <col min="1007" max="1023" width="11.7109375" style="1" customWidth="1"/>
    <col min="1024" max="1028" width="8.7109375" style="1" customWidth="1"/>
    <col min="1029" max="1244" width="9.140625" style="1" customWidth="1"/>
    <col min="1245" max="1245" width="57.28515625" style="1" customWidth="1"/>
    <col min="1246" max="1247" width="19.28515625" style="1" customWidth="1"/>
    <col min="1248" max="1248" width="15.7109375" style="1" customWidth="1"/>
    <col min="1249" max="1250" width="3.7109375" style="1" customWidth="1"/>
    <col min="1251" max="1256" width="11.7109375" style="1"/>
    <col min="1257" max="1257" width="58.5703125" style="1" customWidth="1"/>
    <col min="1258" max="1259" width="19.28515625" style="1" customWidth="1"/>
    <col min="1260" max="1260" width="15.7109375" style="1" customWidth="1"/>
    <col min="1261" max="1262" width="3.7109375" style="1" customWidth="1"/>
    <col min="1263" max="1279" width="11.7109375" style="1" customWidth="1"/>
    <col min="1280" max="1284" width="8.7109375" style="1" customWidth="1"/>
    <col min="1285" max="1500" width="9.140625" style="1" customWidth="1"/>
    <col min="1501" max="1501" width="57.28515625" style="1" customWidth="1"/>
    <col min="1502" max="1503" width="19.28515625" style="1" customWidth="1"/>
    <col min="1504" max="1504" width="15.7109375" style="1" customWidth="1"/>
    <col min="1505" max="1506" width="3.7109375" style="1" customWidth="1"/>
    <col min="1507" max="1512" width="11.7109375" style="1"/>
    <col min="1513" max="1513" width="58.5703125" style="1" customWidth="1"/>
    <col min="1514" max="1515" width="19.28515625" style="1" customWidth="1"/>
    <col min="1516" max="1516" width="15.7109375" style="1" customWidth="1"/>
    <col min="1517" max="1518" width="3.7109375" style="1" customWidth="1"/>
    <col min="1519" max="1535" width="11.7109375" style="1" customWidth="1"/>
    <col min="1536" max="1540" width="8.7109375" style="1" customWidth="1"/>
    <col min="1541" max="1756" width="9.140625" style="1" customWidth="1"/>
    <col min="1757" max="1757" width="57.28515625" style="1" customWidth="1"/>
    <col min="1758" max="1759" width="19.28515625" style="1" customWidth="1"/>
    <col min="1760" max="1760" width="15.7109375" style="1" customWidth="1"/>
    <col min="1761" max="1762" width="3.7109375" style="1" customWidth="1"/>
    <col min="1763" max="1768" width="11.7109375" style="1"/>
    <col min="1769" max="1769" width="58.5703125" style="1" customWidth="1"/>
    <col min="1770" max="1771" width="19.28515625" style="1" customWidth="1"/>
    <col min="1772" max="1772" width="15.7109375" style="1" customWidth="1"/>
    <col min="1773" max="1774" width="3.7109375" style="1" customWidth="1"/>
    <col min="1775" max="1791" width="11.7109375" style="1" customWidth="1"/>
    <col min="1792" max="1796" width="8.7109375" style="1" customWidth="1"/>
    <col min="1797" max="2012" width="9.140625" style="1" customWidth="1"/>
    <col min="2013" max="2013" width="57.28515625" style="1" customWidth="1"/>
    <col min="2014" max="2015" width="19.28515625" style="1" customWidth="1"/>
    <col min="2016" max="2016" width="15.7109375" style="1" customWidth="1"/>
    <col min="2017" max="2018" width="3.7109375" style="1" customWidth="1"/>
    <col min="2019" max="2024" width="11.7109375" style="1"/>
    <col min="2025" max="2025" width="58.5703125" style="1" customWidth="1"/>
    <col min="2026" max="2027" width="19.28515625" style="1" customWidth="1"/>
    <col min="2028" max="2028" width="15.7109375" style="1" customWidth="1"/>
    <col min="2029" max="2030" width="3.7109375" style="1" customWidth="1"/>
    <col min="2031" max="2047" width="11.7109375" style="1" customWidth="1"/>
    <col min="2048" max="2052" width="8.7109375" style="1" customWidth="1"/>
    <col min="2053" max="2268" width="9.140625" style="1" customWidth="1"/>
    <col min="2269" max="2269" width="57.28515625" style="1" customWidth="1"/>
    <col min="2270" max="2271" width="19.28515625" style="1" customWidth="1"/>
    <col min="2272" max="2272" width="15.7109375" style="1" customWidth="1"/>
    <col min="2273" max="2274" width="3.7109375" style="1" customWidth="1"/>
    <col min="2275" max="2280" width="11.7109375" style="1"/>
    <col min="2281" max="2281" width="58.5703125" style="1" customWidth="1"/>
    <col min="2282" max="2283" width="19.28515625" style="1" customWidth="1"/>
    <col min="2284" max="2284" width="15.7109375" style="1" customWidth="1"/>
    <col min="2285" max="2286" width="3.7109375" style="1" customWidth="1"/>
    <col min="2287" max="2303" width="11.7109375" style="1" customWidth="1"/>
    <col min="2304" max="2308" width="8.7109375" style="1" customWidth="1"/>
    <col min="2309" max="2524" width="9.140625" style="1" customWidth="1"/>
    <col min="2525" max="2525" width="57.28515625" style="1" customWidth="1"/>
    <col min="2526" max="2527" width="19.28515625" style="1" customWidth="1"/>
    <col min="2528" max="2528" width="15.7109375" style="1" customWidth="1"/>
    <col min="2529" max="2530" width="3.7109375" style="1" customWidth="1"/>
    <col min="2531" max="2536" width="11.7109375" style="1"/>
    <col min="2537" max="2537" width="58.5703125" style="1" customWidth="1"/>
    <col min="2538" max="2539" width="19.28515625" style="1" customWidth="1"/>
    <col min="2540" max="2540" width="15.7109375" style="1" customWidth="1"/>
    <col min="2541" max="2542" width="3.7109375" style="1" customWidth="1"/>
    <col min="2543" max="2559" width="11.7109375" style="1" customWidth="1"/>
    <col min="2560" max="2564" width="8.7109375" style="1" customWidth="1"/>
    <col min="2565" max="2780" width="9.140625" style="1" customWidth="1"/>
    <col min="2781" max="2781" width="57.28515625" style="1" customWidth="1"/>
    <col min="2782" max="2783" width="19.28515625" style="1" customWidth="1"/>
    <col min="2784" max="2784" width="15.7109375" style="1" customWidth="1"/>
    <col min="2785" max="2786" width="3.7109375" style="1" customWidth="1"/>
    <col min="2787" max="2792" width="11.7109375" style="1"/>
    <col min="2793" max="2793" width="58.5703125" style="1" customWidth="1"/>
    <col min="2794" max="2795" width="19.28515625" style="1" customWidth="1"/>
    <col min="2796" max="2796" width="15.7109375" style="1" customWidth="1"/>
    <col min="2797" max="2798" width="3.7109375" style="1" customWidth="1"/>
    <col min="2799" max="2815" width="11.7109375" style="1" customWidth="1"/>
    <col min="2816" max="2820" width="8.7109375" style="1" customWidth="1"/>
    <col min="2821" max="3036" width="9.140625" style="1" customWidth="1"/>
    <col min="3037" max="3037" width="57.28515625" style="1" customWidth="1"/>
    <col min="3038" max="3039" width="19.28515625" style="1" customWidth="1"/>
    <col min="3040" max="3040" width="15.7109375" style="1" customWidth="1"/>
    <col min="3041" max="3042" width="3.7109375" style="1" customWidth="1"/>
    <col min="3043" max="3048" width="11.7109375" style="1"/>
    <col min="3049" max="3049" width="58.5703125" style="1" customWidth="1"/>
    <col min="3050" max="3051" width="19.28515625" style="1" customWidth="1"/>
    <col min="3052" max="3052" width="15.7109375" style="1" customWidth="1"/>
    <col min="3053" max="3054" width="3.7109375" style="1" customWidth="1"/>
    <col min="3055" max="3071" width="11.7109375" style="1" customWidth="1"/>
    <col min="3072" max="3076" width="8.7109375" style="1" customWidth="1"/>
    <col min="3077" max="3292" width="9.140625" style="1" customWidth="1"/>
    <col min="3293" max="3293" width="57.28515625" style="1" customWidth="1"/>
    <col min="3294" max="3295" width="19.28515625" style="1" customWidth="1"/>
    <col min="3296" max="3296" width="15.7109375" style="1" customWidth="1"/>
    <col min="3297" max="3298" width="3.7109375" style="1" customWidth="1"/>
    <col min="3299" max="3304" width="11.7109375" style="1"/>
    <col min="3305" max="3305" width="58.5703125" style="1" customWidth="1"/>
    <col min="3306" max="3307" width="19.28515625" style="1" customWidth="1"/>
    <col min="3308" max="3308" width="15.7109375" style="1" customWidth="1"/>
    <col min="3309" max="3310" width="3.7109375" style="1" customWidth="1"/>
    <col min="3311" max="3327" width="11.7109375" style="1" customWidth="1"/>
    <col min="3328" max="3332" width="8.7109375" style="1" customWidth="1"/>
    <col min="3333" max="3548" width="9.140625" style="1" customWidth="1"/>
    <col min="3549" max="3549" width="57.28515625" style="1" customWidth="1"/>
    <col min="3550" max="3551" width="19.28515625" style="1" customWidth="1"/>
    <col min="3552" max="3552" width="15.7109375" style="1" customWidth="1"/>
    <col min="3553" max="3554" width="3.7109375" style="1" customWidth="1"/>
    <col min="3555" max="3560" width="11.7109375" style="1"/>
    <col min="3561" max="3561" width="58.5703125" style="1" customWidth="1"/>
    <col min="3562" max="3563" width="19.28515625" style="1" customWidth="1"/>
    <col min="3564" max="3564" width="15.7109375" style="1" customWidth="1"/>
    <col min="3565" max="3566" width="3.7109375" style="1" customWidth="1"/>
    <col min="3567" max="3583" width="11.7109375" style="1" customWidth="1"/>
    <col min="3584" max="3588" width="8.7109375" style="1" customWidth="1"/>
    <col min="3589" max="3804" width="9.140625" style="1" customWidth="1"/>
    <col min="3805" max="3805" width="57.28515625" style="1" customWidth="1"/>
    <col min="3806" max="3807" width="19.28515625" style="1" customWidth="1"/>
    <col min="3808" max="3808" width="15.7109375" style="1" customWidth="1"/>
    <col min="3809" max="3810" width="3.7109375" style="1" customWidth="1"/>
    <col min="3811" max="3816" width="11.7109375" style="1"/>
    <col min="3817" max="3817" width="58.5703125" style="1" customWidth="1"/>
    <col min="3818" max="3819" width="19.28515625" style="1" customWidth="1"/>
    <col min="3820" max="3820" width="15.7109375" style="1" customWidth="1"/>
    <col min="3821" max="3822" width="3.7109375" style="1" customWidth="1"/>
    <col min="3823" max="3839" width="11.7109375" style="1" customWidth="1"/>
    <col min="3840" max="3844" width="8.7109375" style="1" customWidth="1"/>
    <col min="3845" max="4060" width="9.140625" style="1" customWidth="1"/>
    <col min="4061" max="4061" width="57.28515625" style="1" customWidth="1"/>
    <col min="4062" max="4063" width="19.28515625" style="1" customWidth="1"/>
    <col min="4064" max="4064" width="15.7109375" style="1" customWidth="1"/>
    <col min="4065" max="4066" width="3.7109375" style="1" customWidth="1"/>
    <col min="4067" max="4072" width="11.7109375" style="1"/>
    <col min="4073" max="4073" width="58.5703125" style="1" customWidth="1"/>
    <col min="4074" max="4075" width="19.28515625" style="1" customWidth="1"/>
    <col min="4076" max="4076" width="15.7109375" style="1" customWidth="1"/>
    <col min="4077" max="4078" width="3.7109375" style="1" customWidth="1"/>
    <col min="4079" max="4095" width="11.7109375" style="1" customWidth="1"/>
    <col min="4096" max="4100" width="8.7109375" style="1" customWidth="1"/>
    <col min="4101" max="4316" width="9.140625" style="1" customWidth="1"/>
    <col min="4317" max="4317" width="57.28515625" style="1" customWidth="1"/>
    <col min="4318" max="4319" width="19.28515625" style="1" customWidth="1"/>
    <col min="4320" max="4320" width="15.7109375" style="1" customWidth="1"/>
    <col min="4321" max="4322" width="3.7109375" style="1" customWidth="1"/>
    <col min="4323" max="4328" width="11.7109375" style="1"/>
    <col min="4329" max="4329" width="58.5703125" style="1" customWidth="1"/>
    <col min="4330" max="4331" width="19.28515625" style="1" customWidth="1"/>
    <col min="4332" max="4332" width="15.7109375" style="1" customWidth="1"/>
    <col min="4333" max="4334" width="3.7109375" style="1" customWidth="1"/>
    <col min="4335" max="4351" width="11.7109375" style="1" customWidth="1"/>
    <col min="4352" max="4356" width="8.7109375" style="1" customWidth="1"/>
    <col min="4357" max="4572" width="9.140625" style="1" customWidth="1"/>
    <col min="4573" max="4573" width="57.28515625" style="1" customWidth="1"/>
    <col min="4574" max="4575" width="19.28515625" style="1" customWidth="1"/>
    <col min="4576" max="4576" width="15.7109375" style="1" customWidth="1"/>
    <col min="4577" max="4578" width="3.7109375" style="1" customWidth="1"/>
    <col min="4579" max="4584" width="11.7109375" style="1"/>
    <col min="4585" max="4585" width="58.5703125" style="1" customWidth="1"/>
    <col min="4586" max="4587" width="19.28515625" style="1" customWidth="1"/>
    <col min="4588" max="4588" width="15.7109375" style="1" customWidth="1"/>
    <col min="4589" max="4590" width="3.7109375" style="1" customWidth="1"/>
    <col min="4591" max="4607" width="11.7109375" style="1" customWidth="1"/>
    <col min="4608" max="4612" width="8.7109375" style="1" customWidth="1"/>
    <col min="4613" max="4828" width="9.140625" style="1" customWidth="1"/>
    <col min="4829" max="4829" width="57.28515625" style="1" customWidth="1"/>
    <col min="4830" max="4831" width="19.28515625" style="1" customWidth="1"/>
    <col min="4832" max="4832" width="15.7109375" style="1" customWidth="1"/>
    <col min="4833" max="4834" width="3.7109375" style="1" customWidth="1"/>
    <col min="4835" max="4840" width="11.7109375" style="1"/>
    <col min="4841" max="4841" width="58.5703125" style="1" customWidth="1"/>
    <col min="4842" max="4843" width="19.28515625" style="1" customWidth="1"/>
    <col min="4844" max="4844" width="15.7109375" style="1" customWidth="1"/>
    <col min="4845" max="4846" width="3.7109375" style="1" customWidth="1"/>
    <col min="4847" max="4863" width="11.7109375" style="1" customWidth="1"/>
    <col min="4864" max="4868" width="8.7109375" style="1" customWidth="1"/>
    <col min="4869" max="5084" width="9.140625" style="1" customWidth="1"/>
    <col min="5085" max="5085" width="57.28515625" style="1" customWidth="1"/>
    <col min="5086" max="5087" width="19.28515625" style="1" customWidth="1"/>
    <col min="5088" max="5088" width="15.7109375" style="1" customWidth="1"/>
    <col min="5089" max="5090" width="3.7109375" style="1" customWidth="1"/>
    <col min="5091" max="5096" width="11.7109375" style="1"/>
    <col min="5097" max="5097" width="58.5703125" style="1" customWidth="1"/>
    <col min="5098" max="5099" width="19.28515625" style="1" customWidth="1"/>
    <col min="5100" max="5100" width="15.7109375" style="1" customWidth="1"/>
    <col min="5101" max="5102" width="3.7109375" style="1" customWidth="1"/>
    <col min="5103" max="5119" width="11.7109375" style="1" customWidth="1"/>
    <col min="5120" max="5124" width="8.7109375" style="1" customWidth="1"/>
    <col min="5125" max="5340" width="9.140625" style="1" customWidth="1"/>
    <col min="5341" max="5341" width="57.28515625" style="1" customWidth="1"/>
    <col min="5342" max="5343" width="19.28515625" style="1" customWidth="1"/>
    <col min="5344" max="5344" width="15.7109375" style="1" customWidth="1"/>
    <col min="5345" max="5346" width="3.7109375" style="1" customWidth="1"/>
    <col min="5347" max="5352" width="11.7109375" style="1"/>
    <col min="5353" max="5353" width="58.5703125" style="1" customWidth="1"/>
    <col min="5354" max="5355" width="19.28515625" style="1" customWidth="1"/>
    <col min="5356" max="5356" width="15.7109375" style="1" customWidth="1"/>
    <col min="5357" max="5358" width="3.7109375" style="1" customWidth="1"/>
    <col min="5359" max="5375" width="11.7109375" style="1" customWidth="1"/>
    <col min="5376" max="5380" width="8.7109375" style="1" customWidth="1"/>
    <col min="5381" max="5596" width="9.140625" style="1" customWidth="1"/>
    <col min="5597" max="5597" width="57.28515625" style="1" customWidth="1"/>
    <col min="5598" max="5599" width="19.28515625" style="1" customWidth="1"/>
    <col min="5600" max="5600" width="15.7109375" style="1" customWidth="1"/>
    <col min="5601" max="5602" width="3.7109375" style="1" customWidth="1"/>
    <col min="5603" max="5608" width="11.7109375" style="1"/>
    <col min="5609" max="5609" width="58.5703125" style="1" customWidth="1"/>
    <col min="5610" max="5611" width="19.28515625" style="1" customWidth="1"/>
    <col min="5612" max="5612" width="15.7109375" style="1" customWidth="1"/>
    <col min="5613" max="5614" width="3.7109375" style="1" customWidth="1"/>
    <col min="5615" max="5631" width="11.7109375" style="1" customWidth="1"/>
    <col min="5632" max="5636" width="8.7109375" style="1" customWidth="1"/>
    <col min="5637" max="5852" width="9.140625" style="1" customWidth="1"/>
    <col min="5853" max="5853" width="57.28515625" style="1" customWidth="1"/>
    <col min="5854" max="5855" width="19.28515625" style="1" customWidth="1"/>
    <col min="5856" max="5856" width="15.7109375" style="1" customWidth="1"/>
    <col min="5857" max="5858" width="3.7109375" style="1" customWidth="1"/>
    <col min="5859" max="5864" width="11.7109375" style="1"/>
    <col min="5865" max="5865" width="58.5703125" style="1" customWidth="1"/>
    <col min="5866" max="5867" width="19.28515625" style="1" customWidth="1"/>
    <col min="5868" max="5868" width="15.7109375" style="1" customWidth="1"/>
    <col min="5869" max="5870" width="3.7109375" style="1" customWidth="1"/>
    <col min="5871" max="5887" width="11.7109375" style="1" customWidth="1"/>
    <col min="5888" max="5892" width="8.7109375" style="1" customWidth="1"/>
    <col min="5893" max="6108" width="9.140625" style="1" customWidth="1"/>
    <col min="6109" max="6109" width="57.28515625" style="1" customWidth="1"/>
    <col min="6110" max="6111" width="19.28515625" style="1" customWidth="1"/>
    <col min="6112" max="6112" width="15.7109375" style="1" customWidth="1"/>
    <col min="6113" max="6114" width="3.7109375" style="1" customWidth="1"/>
    <col min="6115" max="6120" width="11.7109375" style="1"/>
    <col min="6121" max="6121" width="58.5703125" style="1" customWidth="1"/>
    <col min="6122" max="6123" width="19.28515625" style="1" customWidth="1"/>
    <col min="6124" max="6124" width="15.7109375" style="1" customWidth="1"/>
    <col min="6125" max="6126" width="3.7109375" style="1" customWidth="1"/>
    <col min="6127" max="6143" width="11.7109375" style="1" customWidth="1"/>
    <col min="6144" max="6148" width="8.7109375" style="1" customWidth="1"/>
    <col min="6149" max="6364" width="9.140625" style="1" customWidth="1"/>
    <col min="6365" max="6365" width="57.28515625" style="1" customWidth="1"/>
    <col min="6366" max="6367" width="19.28515625" style="1" customWidth="1"/>
    <col min="6368" max="6368" width="15.7109375" style="1" customWidth="1"/>
    <col min="6369" max="6370" width="3.7109375" style="1" customWidth="1"/>
    <col min="6371" max="6376" width="11.7109375" style="1"/>
    <col min="6377" max="6377" width="58.5703125" style="1" customWidth="1"/>
    <col min="6378" max="6379" width="19.28515625" style="1" customWidth="1"/>
    <col min="6380" max="6380" width="15.7109375" style="1" customWidth="1"/>
    <col min="6381" max="6382" width="3.7109375" style="1" customWidth="1"/>
    <col min="6383" max="6399" width="11.7109375" style="1" customWidth="1"/>
    <col min="6400" max="6404" width="8.7109375" style="1" customWidth="1"/>
    <col min="6405" max="6620" width="9.140625" style="1" customWidth="1"/>
    <col min="6621" max="6621" width="57.28515625" style="1" customWidth="1"/>
    <col min="6622" max="6623" width="19.28515625" style="1" customWidth="1"/>
    <col min="6624" max="6624" width="15.7109375" style="1" customWidth="1"/>
    <col min="6625" max="6626" width="3.7109375" style="1" customWidth="1"/>
    <col min="6627" max="6632" width="11.7109375" style="1"/>
    <col min="6633" max="6633" width="58.5703125" style="1" customWidth="1"/>
    <col min="6634" max="6635" width="19.28515625" style="1" customWidth="1"/>
    <col min="6636" max="6636" width="15.7109375" style="1" customWidth="1"/>
    <col min="6637" max="6638" width="3.7109375" style="1" customWidth="1"/>
    <col min="6639" max="6655" width="11.7109375" style="1" customWidth="1"/>
    <col min="6656" max="6660" width="8.7109375" style="1" customWidth="1"/>
    <col min="6661" max="6876" width="9.140625" style="1" customWidth="1"/>
    <col min="6877" max="6877" width="57.28515625" style="1" customWidth="1"/>
    <col min="6878" max="6879" width="19.28515625" style="1" customWidth="1"/>
    <col min="6880" max="6880" width="15.7109375" style="1" customWidth="1"/>
    <col min="6881" max="6882" width="3.7109375" style="1" customWidth="1"/>
    <col min="6883" max="6888" width="11.7109375" style="1"/>
    <col min="6889" max="6889" width="58.5703125" style="1" customWidth="1"/>
    <col min="6890" max="6891" width="19.28515625" style="1" customWidth="1"/>
    <col min="6892" max="6892" width="15.7109375" style="1" customWidth="1"/>
    <col min="6893" max="6894" width="3.7109375" style="1" customWidth="1"/>
    <col min="6895" max="6911" width="11.7109375" style="1" customWidth="1"/>
    <col min="6912" max="6916" width="8.7109375" style="1" customWidth="1"/>
    <col min="6917" max="7132" width="9.140625" style="1" customWidth="1"/>
    <col min="7133" max="7133" width="57.28515625" style="1" customWidth="1"/>
    <col min="7134" max="7135" width="19.28515625" style="1" customWidth="1"/>
    <col min="7136" max="7136" width="15.7109375" style="1" customWidth="1"/>
    <col min="7137" max="7138" width="3.7109375" style="1" customWidth="1"/>
    <col min="7139" max="7144" width="11.7109375" style="1"/>
    <col min="7145" max="7145" width="58.5703125" style="1" customWidth="1"/>
    <col min="7146" max="7147" width="19.28515625" style="1" customWidth="1"/>
    <col min="7148" max="7148" width="15.7109375" style="1" customWidth="1"/>
    <col min="7149" max="7150" width="3.7109375" style="1" customWidth="1"/>
    <col min="7151" max="7167" width="11.7109375" style="1" customWidth="1"/>
    <col min="7168" max="7172" width="8.7109375" style="1" customWidth="1"/>
    <col min="7173" max="7388" width="9.140625" style="1" customWidth="1"/>
    <col min="7389" max="7389" width="57.28515625" style="1" customWidth="1"/>
    <col min="7390" max="7391" width="19.28515625" style="1" customWidth="1"/>
    <col min="7392" max="7392" width="15.7109375" style="1" customWidth="1"/>
    <col min="7393" max="7394" width="3.7109375" style="1" customWidth="1"/>
    <col min="7395" max="7400" width="11.7109375" style="1"/>
    <col min="7401" max="7401" width="58.5703125" style="1" customWidth="1"/>
    <col min="7402" max="7403" width="19.28515625" style="1" customWidth="1"/>
    <col min="7404" max="7404" width="15.7109375" style="1" customWidth="1"/>
    <col min="7405" max="7406" width="3.7109375" style="1" customWidth="1"/>
    <col min="7407" max="7423" width="11.7109375" style="1" customWidth="1"/>
    <col min="7424" max="7428" width="8.7109375" style="1" customWidth="1"/>
    <col min="7429" max="7644" width="9.140625" style="1" customWidth="1"/>
    <col min="7645" max="7645" width="57.28515625" style="1" customWidth="1"/>
    <col min="7646" max="7647" width="19.28515625" style="1" customWidth="1"/>
    <col min="7648" max="7648" width="15.7109375" style="1" customWidth="1"/>
    <col min="7649" max="7650" width="3.7109375" style="1" customWidth="1"/>
    <col min="7651" max="7656" width="11.7109375" style="1"/>
    <col min="7657" max="7657" width="58.5703125" style="1" customWidth="1"/>
    <col min="7658" max="7659" width="19.28515625" style="1" customWidth="1"/>
    <col min="7660" max="7660" width="15.7109375" style="1" customWidth="1"/>
    <col min="7661" max="7662" width="3.7109375" style="1" customWidth="1"/>
    <col min="7663" max="7679" width="11.7109375" style="1" customWidth="1"/>
    <col min="7680" max="7684" width="8.7109375" style="1" customWidth="1"/>
    <col min="7685" max="7900" width="9.140625" style="1" customWidth="1"/>
    <col min="7901" max="7901" width="57.28515625" style="1" customWidth="1"/>
    <col min="7902" max="7903" width="19.28515625" style="1" customWidth="1"/>
    <col min="7904" max="7904" width="15.7109375" style="1" customWidth="1"/>
    <col min="7905" max="7906" width="3.7109375" style="1" customWidth="1"/>
    <col min="7907" max="7912" width="11.7109375" style="1"/>
    <col min="7913" max="7913" width="58.5703125" style="1" customWidth="1"/>
    <col min="7914" max="7915" width="19.28515625" style="1" customWidth="1"/>
    <col min="7916" max="7916" width="15.7109375" style="1" customWidth="1"/>
    <col min="7917" max="7918" width="3.7109375" style="1" customWidth="1"/>
    <col min="7919" max="7935" width="11.7109375" style="1" customWidth="1"/>
    <col min="7936" max="7940" width="8.7109375" style="1" customWidth="1"/>
    <col min="7941" max="8156" width="9.140625" style="1" customWidth="1"/>
    <col min="8157" max="8157" width="57.28515625" style="1" customWidth="1"/>
    <col min="8158" max="8159" width="19.28515625" style="1" customWidth="1"/>
    <col min="8160" max="8160" width="15.7109375" style="1" customWidth="1"/>
    <col min="8161" max="8162" width="3.7109375" style="1" customWidth="1"/>
    <col min="8163" max="8168" width="11.7109375" style="1"/>
    <col min="8169" max="8169" width="58.5703125" style="1" customWidth="1"/>
    <col min="8170" max="8171" width="19.28515625" style="1" customWidth="1"/>
    <col min="8172" max="8172" width="15.7109375" style="1" customWidth="1"/>
    <col min="8173" max="8174" width="3.7109375" style="1" customWidth="1"/>
    <col min="8175" max="8191" width="11.7109375" style="1" customWidth="1"/>
    <col min="8192" max="8196" width="8.7109375" style="1" customWidth="1"/>
    <col min="8197" max="8412" width="9.140625" style="1" customWidth="1"/>
    <col min="8413" max="8413" width="57.28515625" style="1" customWidth="1"/>
    <col min="8414" max="8415" width="19.28515625" style="1" customWidth="1"/>
    <col min="8416" max="8416" width="15.7109375" style="1" customWidth="1"/>
    <col min="8417" max="8418" width="3.7109375" style="1" customWidth="1"/>
    <col min="8419" max="8424" width="11.7109375" style="1"/>
    <col min="8425" max="8425" width="58.5703125" style="1" customWidth="1"/>
    <col min="8426" max="8427" width="19.28515625" style="1" customWidth="1"/>
    <col min="8428" max="8428" width="15.7109375" style="1" customWidth="1"/>
    <col min="8429" max="8430" width="3.7109375" style="1" customWidth="1"/>
    <col min="8431" max="8447" width="11.7109375" style="1" customWidth="1"/>
    <col min="8448" max="8452" width="8.7109375" style="1" customWidth="1"/>
    <col min="8453" max="8668" width="9.140625" style="1" customWidth="1"/>
    <col min="8669" max="8669" width="57.28515625" style="1" customWidth="1"/>
    <col min="8670" max="8671" width="19.28515625" style="1" customWidth="1"/>
    <col min="8672" max="8672" width="15.7109375" style="1" customWidth="1"/>
    <col min="8673" max="8674" width="3.7109375" style="1" customWidth="1"/>
    <col min="8675" max="8680" width="11.7109375" style="1"/>
    <col min="8681" max="8681" width="58.5703125" style="1" customWidth="1"/>
    <col min="8682" max="8683" width="19.28515625" style="1" customWidth="1"/>
    <col min="8684" max="8684" width="15.7109375" style="1" customWidth="1"/>
    <col min="8685" max="8686" width="3.7109375" style="1" customWidth="1"/>
    <col min="8687" max="8703" width="11.7109375" style="1" customWidth="1"/>
    <col min="8704" max="8708" width="8.7109375" style="1" customWidth="1"/>
    <col min="8709" max="8924" width="9.140625" style="1" customWidth="1"/>
    <col min="8925" max="8925" width="57.28515625" style="1" customWidth="1"/>
    <col min="8926" max="8927" width="19.28515625" style="1" customWidth="1"/>
    <col min="8928" max="8928" width="15.7109375" style="1" customWidth="1"/>
    <col min="8929" max="8930" width="3.7109375" style="1" customWidth="1"/>
    <col min="8931" max="8936" width="11.7109375" style="1"/>
    <col min="8937" max="8937" width="58.5703125" style="1" customWidth="1"/>
    <col min="8938" max="8939" width="19.28515625" style="1" customWidth="1"/>
    <col min="8940" max="8940" width="15.7109375" style="1" customWidth="1"/>
    <col min="8941" max="8942" width="3.7109375" style="1" customWidth="1"/>
    <col min="8943" max="8959" width="11.7109375" style="1" customWidth="1"/>
    <col min="8960" max="8964" width="8.7109375" style="1" customWidth="1"/>
    <col min="8965" max="9180" width="9.140625" style="1" customWidth="1"/>
    <col min="9181" max="9181" width="57.28515625" style="1" customWidth="1"/>
    <col min="9182" max="9183" width="19.28515625" style="1" customWidth="1"/>
    <col min="9184" max="9184" width="15.7109375" style="1" customWidth="1"/>
    <col min="9185" max="9186" width="3.7109375" style="1" customWidth="1"/>
    <col min="9187" max="9192" width="11.7109375" style="1"/>
    <col min="9193" max="9193" width="58.5703125" style="1" customWidth="1"/>
    <col min="9194" max="9195" width="19.28515625" style="1" customWidth="1"/>
    <col min="9196" max="9196" width="15.7109375" style="1" customWidth="1"/>
    <col min="9197" max="9198" width="3.7109375" style="1" customWidth="1"/>
    <col min="9199" max="9215" width="11.7109375" style="1" customWidth="1"/>
    <col min="9216" max="9220" width="8.7109375" style="1" customWidth="1"/>
    <col min="9221" max="9436" width="9.140625" style="1" customWidth="1"/>
    <col min="9437" max="9437" width="57.28515625" style="1" customWidth="1"/>
    <col min="9438" max="9439" width="19.28515625" style="1" customWidth="1"/>
    <col min="9440" max="9440" width="15.7109375" style="1" customWidth="1"/>
    <col min="9441" max="9442" width="3.7109375" style="1" customWidth="1"/>
    <col min="9443" max="9448" width="11.7109375" style="1"/>
    <col min="9449" max="9449" width="58.5703125" style="1" customWidth="1"/>
    <col min="9450" max="9451" width="19.28515625" style="1" customWidth="1"/>
    <col min="9452" max="9452" width="15.7109375" style="1" customWidth="1"/>
    <col min="9453" max="9454" width="3.7109375" style="1" customWidth="1"/>
    <col min="9455" max="9471" width="11.7109375" style="1" customWidth="1"/>
    <col min="9472" max="9476" width="8.7109375" style="1" customWidth="1"/>
    <col min="9477" max="9692" width="9.140625" style="1" customWidth="1"/>
    <col min="9693" max="9693" width="57.28515625" style="1" customWidth="1"/>
    <col min="9694" max="9695" width="19.28515625" style="1" customWidth="1"/>
    <col min="9696" max="9696" width="15.7109375" style="1" customWidth="1"/>
    <col min="9697" max="9698" width="3.7109375" style="1" customWidth="1"/>
    <col min="9699" max="9704" width="11.7109375" style="1"/>
    <col min="9705" max="9705" width="58.5703125" style="1" customWidth="1"/>
    <col min="9706" max="9707" width="19.28515625" style="1" customWidth="1"/>
    <col min="9708" max="9708" width="15.7109375" style="1" customWidth="1"/>
    <col min="9709" max="9710" width="3.7109375" style="1" customWidth="1"/>
    <col min="9711" max="9727" width="11.7109375" style="1" customWidth="1"/>
    <col min="9728" max="9732" width="8.7109375" style="1" customWidth="1"/>
    <col min="9733" max="9948" width="9.140625" style="1" customWidth="1"/>
    <col min="9949" max="9949" width="57.28515625" style="1" customWidth="1"/>
    <col min="9950" max="9951" width="19.28515625" style="1" customWidth="1"/>
    <col min="9952" max="9952" width="15.7109375" style="1" customWidth="1"/>
    <col min="9953" max="9954" width="3.7109375" style="1" customWidth="1"/>
    <col min="9955" max="9960" width="11.7109375" style="1"/>
    <col min="9961" max="9961" width="58.5703125" style="1" customWidth="1"/>
    <col min="9962" max="9963" width="19.28515625" style="1" customWidth="1"/>
    <col min="9964" max="9964" width="15.7109375" style="1" customWidth="1"/>
    <col min="9965" max="9966" width="3.7109375" style="1" customWidth="1"/>
    <col min="9967" max="9983" width="11.7109375" style="1" customWidth="1"/>
    <col min="9984" max="9988" width="8.7109375" style="1" customWidth="1"/>
    <col min="9989" max="10204" width="9.140625" style="1" customWidth="1"/>
    <col min="10205" max="10205" width="57.28515625" style="1" customWidth="1"/>
    <col min="10206" max="10207" width="19.28515625" style="1" customWidth="1"/>
    <col min="10208" max="10208" width="15.7109375" style="1" customWidth="1"/>
    <col min="10209" max="10210" width="3.7109375" style="1" customWidth="1"/>
    <col min="10211" max="10216" width="11.7109375" style="1"/>
    <col min="10217" max="10217" width="58.5703125" style="1" customWidth="1"/>
    <col min="10218" max="10219" width="19.28515625" style="1" customWidth="1"/>
    <col min="10220" max="10220" width="15.7109375" style="1" customWidth="1"/>
    <col min="10221" max="10222" width="3.7109375" style="1" customWidth="1"/>
    <col min="10223" max="10239" width="11.7109375" style="1" customWidth="1"/>
    <col min="10240" max="10244" width="8.7109375" style="1" customWidth="1"/>
    <col min="10245" max="10460" width="9.140625" style="1" customWidth="1"/>
    <col min="10461" max="10461" width="57.28515625" style="1" customWidth="1"/>
    <col min="10462" max="10463" width="19.28515625" style="1" customWidth="1"/>
    <col min="10464" max="10464" width="15.7109375" style="1" customWidth="1"/>
    <col min="10465" max="10466" width="3.7109375" style="1" customWidth="1"/>
    <col min="10467" max="10472" width="11.7109375" style="1"/>
    <col min="10473" max="10473" width="58.5703125" style="1" customWidth="1"/>
    <col min="10474" max="10475" width="19.28515625" style="1" customWidth="1"/>
    <col min="10476" max="10476" width="15.7109375" style="1" customWidth="1"/>
    <col min="10477" max="10478" width="3.7109375" style="1" customWidth="1"/>
    <col min="10479" max="10495" width="11.7109375" style="1" customWidth="1"/>
    <col min="10496" max="10500" width="8.7109375" style="1" customWidth="1"/>
    <col min="10501" max="10716" width="9.140625" style="1" customWidth="1"/>
    <col min="10717" max="10717" width="57.28515625" style="1" customWidth="1"/>
    <col min="10718" max="10719" width="19.28515625" style="1" customWidth="1"/>
    <col min="10720" max="10720" width="15.7109375" style="1" customWidth="1"/>
    <col min="10721" max="10722" width="3.7109375" style="1" customWidth="1"/>
    <col min="10723" max="10728" width="11.7109375" style="1"/>
    <col min="10729" max="10729" width="58.5703125" style="1" customWidth="1"/>
    <col min="10730" max="10731" width="19.28515625" style="1" customWidth="1"/>
    <col min="10732" max="10732" width="15.7109375" style="1" customWidth="1"/>
    <col min="10733" max="10734" width="3.7109375" style="1" customWidth="1"/>
    <col min="10735" max="10751" width="11.7109375" style="1" customWidth="1"/>
    <col min="10752" max="10756" width="8.7109375" style="1" customWidth="1"/>
    <col min="10757" max="10972" width="9.140625" style="1" customWidth="1"/>
    <col min="10973" max="10973" width="57.28515625" style="1" customWidth="1"/>
    <col min="10974" max="10975" width="19.28515625" style="1" customWidth="1"/>
    <col min="10976" max="10976" width="15.7109375" style="1" customWidth="1"/>
    <col min="10977" max="10978" width="3.7109375" style="1" customWidth="1"/>
    <col min="10979" max="10984" width="11.7109375" style="1"/>
    <col min="10985" max="10985" width="58.5703125" style="1" customWidth="1"/>
    <col min="10986" max="10987" width="19.28515625" style="1" customWidth="1"/>
    <col min="10988" max="10988" width="15.7109375" style="1" customWidth="1"/>
    <col min="10989" max="10990" width="3.7109375" style="1" customWidth="1"/>
    <col min="10991" max="11007" width="11.7109375" style="1" customWidth="1"/>
    <col min="11008" max="11012" width="8.7109375" style="1" customWidth="1"/>
    <col min="11013" max="11228" width="9.140625" style="1" customWidth="1"/>
    <col min="11229" max="11229" width="57.28515625" style="1" customWidth="1"/>
    <col min="11230" max="11231" width="19.28515625" style="1" customWidth="1"/>
    <col min="11232" max="11232" width="15.7109375" style="1" customWidth="1"/>
    <col min="11233" max="11234" width="3.7109375" style="1" customWidth="1"/>
    <col min="11235" max="11240" width="11.7109375" style="1"/>
    <col min="11241" max="11241" width="58.5703125" style="1" customWidth="1"/>
    <col min="11242" max="11243" width="19.28515625" style="1" customWidth="1"/>
    <col min="11244" max="11244" width="15.7109375" style="1" customWidth="1"/>
    <col min="11245" max="11246" width="3.7109375" style="1" customWidth="1"/>
    <col min="11247" max="11263" width="11.7109375" style="1" customWidth="1"/>
    <col min="11264" max="11268" width="8.7109375" style="1" customWidth="1"/>
    <col min="11269" max="11484" width="9.140625" style="1" customWidth="1"/>
    <col min="11485" max="11485" width="57.28515625" style="1" customWidth="1"/>
    <col min="11486" max="11487" width="19.28515625" style="1" customWidth="1"/>
    <col min="11488" max="11488" width="15.7109375" style="1" customWidth="1"/>
    <col min="11489" max="11490" width="3.7109375" style="1" customWidth="1"/>
    <col min="11491" max="11496" width="11.7109375" style="1"/>
    <col min="11497" max="11497" width="58.5703125" style="1" customWidth="1"/>
    <col min="11498" max="11499" width="19.28515625" style="1" customWidth="1"/>
    <col min="11500" max="11500" width="15.7109375" style="1" customWidth="1"/>
    <col min="11501" max="11502" width="3.7109375" style="1" customWidth="1"/>
    <col min="11503" max="11519" width="11.7109375" style="1" customWidth="1"/>
    <col min="11520" max="11524" width="8.7109375" style="1" customWidth="1"/>
    <col min="11525" max="11740" width="9.140625" style="1" customWidth="1"/>
    <col min="11741" max="11741" width="57.28515625" style="1" customWidth="1"/>
    <col min="11742" max="11743" width="19.28515625" style="1" customWidth="1"/>
    <col min="11744" max="11744" width="15.7109375" style="1" customWidth="1"/>
    <col min="11745" max="11746" width="3.7109375" style="1" customWidth="1"/>
    <col min="11747" max="11752" width="11.7109375" style="1"/>
    <col min="11753" max="11753" width="58.5703125" style="1" customWidth="1"/>
    <col min="11754" max="11755" width="19.28515625" style="1" customWidth="1"/>
    <col min="11756" max="11756" width="15.7109375" style="1" customWidth="1"/>
    <col min="11757" max="11758" width="3.7109375" style="1" customWidth="1"/>
    <col min="11759" max="11775" width="11.7109375" style="1" customWidth="1"/>
    <col min="11776" max="11780" width="8.7109375" style="1" customWidth="1"/>
    <col min="11781" max="11996" width="9.140625" style="1" customWidth="1"/>
    <col min="11997" max="11997" width="57.28515625" style="1" customWidth="1"/>
    <col min="11998" max="11999" width="19.28515625" style="1" customWidth="1"/>
    <col min="12000" max="12000" width="15.7109375" style="1" customWidth="1"/>
    <col min="12001" max="12002" width="3.7109375" style="1" customWidth="1"/>
    <col min="12003" max="12008" width="11.7109375" style="1"/>
    <col min="12009" max="12009" width="58.5703125" style="1" customWidth="1"/>
    <col min="12010" max="12011" width="19.28515625" style="1" customWidth="1"/>
    <col min="12012" max="12012" width="15.7109375" style="1" customWidth="1"/>
    <col min="12013" max="12014" width="3.7109375" style="1" customWidth="1"/>
    <col min="12015" max="12031" width="11.7109375" style="1" customWidth="1"/>
    <col min="12032" max="12036" width="8.7109375" style="1" customWidth="1"/>
    <col min="12037" max="12252" width="9.140625" style="1" customWidth="1"/>
    <col min="12253" max="12253" width="57.28515625" style="1" customWidth="1"/>
    <col min="12254" max="12255" width="19.28515625" style="1" customWidth="1"/>
    <col min="12256" max="12256" width="15.7109375" style="1" customWidth="1"/>
    <col min="12257" max="12258" width="3.7109375" style="1" customWidth="1"/>
    <col min="12259" max="12264" width="11.7109375" style="1"/>
    <col min="12265" max="12265" width="58.5703125" style="1" customWidth="1"/>
    <col min="12266" max="12267" width="19.28515625" style="1" customWidth="1"/>
    <col min="12268" max="12268" width="15.7109375" style="1" customWidth="1"/>
    <col min="12269" max="12270" width="3.7109375" style="1" customWidth="1"/>
    <col min="12271" max="12287" width="11.7109375" style="1" customWidth="1"/>
    <col min="12288" max="12292" width="8.7109375" style="1" customWidth="1"/>
    <col min="12293" max="12508" width="9.140625" style="1" customWidth="1"/>
    <col min="12509" max="12509" width="57.28515625" style="1" customWidth="1"/>
    <col min="12510" max="12511" width="19.28515625" style="1" customWidth="1"/>
    <col min="12512" max="12512" width="15.7109375" style="1" customWidth="1"/>
    <col min="12513" max="12514" width="3.7109375" style="1" customWidth="1"/>
    <col min="12515" max="12520" width="11.7109375" style="1"/>
    <col min="12521" max="12521" width="58.5703125" style="1" customWidth="1"/>
    <col min="12522" max="12523" width="19.28515625" style="1" customWidth="1"/>
    <col min="12524" max="12524" width="15.7109375" style="1" customWidth="1"/>
    <col min="12525" max="12526" width="3.7109375" style="1" customWidth="1"/>
    <col min="12527" max="12543" width="11.7109375" style="1" customWidth="1"/>
    <col min="12544" max="12548" width="8.7109375" style="1" customWidth="1"/>
    <col min="12549" max="12764" width="9.140625" style="1" customWidth="1"/>
    <col min="12765" max="12765" width="57.28515625" style="1" customWidth="1"/>
    <col min="12766" max="12767" width="19.28515625" style="1" customWidth="1"/>
    <col min="12768" max="12768" width="15.7109375" style="1" customWidth="1"/>
    <col min="12769" max="12770" width="3.7109375" style="1" customWidth="1"/>
    <col min="12771" max="12776" width="11.7109375" style="1"/>
    <col min="12777" max="12777" width="58.5703125" style="1" customWidth="1"/>
    <col min="12778" max="12779" width="19.28515625" style="1" customWidth="1"/>
    <col min="12780" max="12780" width="15.7109375" style="1" customWidth="1"/>
    <col min="12781" max="12782" width="3.7109375" style="1" customWidth="1"/>
    <col min="12783" max="12799" width="11.7109375" style="1" customWidth="1"/>
    <col min="12800" max="12804" width="8.7109375" style="1" customWidth="1"/>
    <col min="12805" max="13020" width="9.140625" style="1" customWidth="1"/>
    <col min="13021" max="13021" width="57.28515625" style="1" customWidth="1"/>
    <col min="13022" max="13023" width="19.28515625" style="1" customWidth="1"/>
    <col min="13024" max="13024" width="15.7109375" style="1" customWidth="1"/>
    <col min="13025" max="13026" width="3.7109375" style="1" customWidth="1"/>
    <col min="13027" max="13032" width="11.7109375" style="1"/>
    <col min="13033" max="13033" width="58.5703125" style="1" customWidth="1"/>
    <col min="13034" max="13035" width="19.28515625" style="1" customWidth="1"/>
    <col min="13036" max="13036" width="15.7109375" style="1" customWidth="1"/>
    <col min="13037" max="13038" width="3.7109375" style="1" customWidth="1"/>
    <col min="13039" max="13055" width="11.7109375" style="1" customWidth="1"/>
    <col min="13056" max="13060" width="8.7109375" style="1" customWidth="1"/>
    <col min="13061" max="13276" width="9.140625" style="1" customWidth="1"/>
    <col min="13277" max="13277" width="57.28515625" style="1" customWidth="1"/>
    <col min="13278" max="13279" width="19.28515625" style="1" customWidth="1"/>
    <col min="13280" max="13280" width="15.7109375" style="1" customWidth="1"/>
    <col min="13281" max="13282" width="3.7109375" style="1" customWidth="1"/>
    <col min="13283" max="13288" width="11.7109375" style="1"/>
    <col min="13289" max="13289" width="58.5703125" style="1" customWidth="1"/>
    <col min="13290" max="13291" width="19.28515625" style="1" customWidth="1"/>
    <col min="13292" max="13292" width="15.7109375" style="1" customWidth="1"/>
    <col min="13293" max="13294" width="3.7109375" style="1" customWidth="1"/>
    <col min="13295" max="13311" width="11.7109375" style="1" customWidth="1"/>
    <col min="13312" max="13316" width="8.7109375" style="1" customWidth="1"/>
    <col min="13317" max="13532" width="9.140625" style="1" customWidth="1"/>
    <col min="13533" max="13533" width="57.28515625" style="1" customWidth="1"/>
    <col min="13534" max="13535" width="19.28515625" style="1" customWidth="1"/>
    <col min="13536" max="13536" width="15.7109375" style="1" customWidth="1"/>
    <col min="13537" max="13538" width="3.7109375" style="1" customWidth="1"/>
    <col min="13539" max="13544" width="11.7109375" style="1"/>
    <col min="13545" max="13545" width="58.5703125" style="1" customWidth="1"/>
    <col min="13546" max="13547" width="19.28515625" style="1" customWidth="1"/>
    <col min="13548" max="13548" width="15.7109375" style="1" customWidth="1"/>
    <col min="13549" max="13550" width="3.7109375" style="1" customWidth="1"/>
    <col min="13551" max="13567" width="11.7109375" style="1" customWidth="1"/>
    <col min="13568" max="13572" width="8.7109375" style="1" customWidth="1"/>
    <col min="13573" max="13788" width="9.140625" style="1" customWidth="1"/>
    <col min="13789" max="13789" width="57.28515625" style="1" customWidth="1"/>
    <col min="13790" max="13791" width="19.28515625" style="1" customWidth="1"/>
    <col min="13792" max="13792" width="15.7109375" style="1" customWidth="1"/>
    <col min="13793" max="13794" width="3.7109375" style="1" customWidth="1"/>
    <col min="13795" max="13800" width="11.7109375" style="1"/>
    <col min="13801" max="13801" width="58.5703125" style="1" customWidth="1"/>
    <col min="13802" max="13803" width="19.28515625" style="1" customWidth="1"/>
    <col min="13804" max="13804" width="15.7109375" style="1" customWidth="1"/>
    <col min="13805" max="13806" width="3.7109375" style="1" customWidth="1"/>
    <col min="13807" max="13823" width="11.7109375" style="1" customWidth="1"/>
    <col min="13824" max="13828" width="8.7109375" style="1" customWidth="1"/>
    <col min="13829" max="14044" width="9.140625" style="1" customWidth="1"/>
    <col min="14045" max="14045" width="57.28515625" style="1" customWidth="1"/>
    <col min="14046" max="14047" width="19.28515625" style="1" customWidth="1"/>
    <col min="14048" max="14048" width="15.7109375" style="1" customWidth="1"/>
    <col min="14049" max="14050" width="3.7109375" style="1" customWidth="1"/>
    <col min="14051" max="14056" width="11.7109375" style="1"/>
    <col min="14057" max="14057" width="58.5703125" style="1" customWidth="1"/>
    <col min="14058" max="14059" width="19.28515625" style="1" customWidth="1"/>
    <col min="14060" max="14060" width="15.7109375" style="1" customWidth="1"/>
    <col min="14061" max="14062" width="3.7109375" style="1" customWidth="1"/>
    <col min="14063" max="14079" width="11.7109375" style="1" customWidth="1"/>
    <col min="14080" max="14084" width="8.7109375" style="1" customWidth="1"/>
    <col min="14085" max="14300" width="9.140625" style="1" customWidth="1"/>
    <col min="14301" max="14301" width="57.28515625" style="1" customWidth="1"/>
    <col min="14302" max="14303" width="19.28515625" style="1" customWidth="1"/>
    <col min="14304" max="14304" width="15.7109375" style="1" customWidth="1"/>
    <col min="14305" max="14306" width="3.7109375" style="1" customWidth="1"/>
    <col min="14307" max="14312" width="11.7109375" style="1"/>
    <col min="14313" max="14313" width="58.5703125" style="1" customWidth="1"/>
    <col min="14314" max="14315" width="19.28515625" style="1" customWidth="1"/>
    <col min="14316" max="14316" width="15.7109375" style="1" customWidth="1"/>
    <col min="14317" max="14318" width="3.7109375" style="1" customWidth="1"/>
    <col min="14319" max="14335" width="11.7109375" style="1" customWidth="1"/>
    <col min="14336" max="14340" width="8.7109375" style="1" customWidth="1"/>
    <col min="14341" max="14556" width="9.140625" style="1" customWidth="1"/>
    <col min="14557" max="14557" width="57.28515625" style="1" customWidth="1"/>
    <col min="14558" max="14559" width="19.28515625" style="1" customWidth="1"/>
    <col min="14560" max="14560" width="15.7109375" style="1" customWidth="1"/>
    <col min="14561" max="14562" width="3.7109375" style="1" customWidth="1"/>
    <col min="14563" max="14568" width="11.7109375" style="1"/>
    <col min="14569" max="14569" width="58.5703125" style="1" customWidth="1"/>
    <col min="14570" max="14571" width="19.28515625" style="1" customWidth="1"/>
    <col min="14572" max="14572" width="15.7109375" style="1" customWidth="1"/>
    <col min="14573" max="14574" width="3.7109375" style="1" customWidth="1"/>
    <col min="14575" max="14591" width="11.7109375" style="1" customWidth="1"/>
    <col min="14592" max="14596" width="8.7109375" style="1" customWidth="1"/>
    <col min="14597" max="14812" width="9.140625" style="1" customWidth="1"/>
    <col min="14813" max="14813" width="57.28515625" style="1" customWidth="1"/>
    <col min="14814" max="14815" width="19.28515625" style="1" customWidth="1"/>
    <col min="14816" max="14816" width="15.7109375" style="1" customWidth="1"/>
    <col min="14817" max="14818" width="3.7109375" style="1" customWidth="1"/>
    <col min="14819" max="14824" width="11.7109375" style="1"/>
    <col min="14825" max="14825" width="58.5703125" style="1" customWidth="1"/>
    <col min="14826" max="14827" width="19.28515625" style="1" customWidth="1"/>
    <col min="14828" max="14828" width="15.7109375" style="1" customWidth="1"/>
    <col min="14829" max="14830" width="3.7109375" style="1" customWidth="1"/>
    <col min="14831" max="14847" width="11.7109375" style="1" customWidth="1"/>
    <col min="14848" max="14852" width="8.7109375" style="1" customWidth="1"/>
    <col min="14853" max="15068" width="9.140625" style="1" customWidth="1"/>
    <col min="15069" max="15069" width="57.28515625" style="1" customWidth="1"/>
    <col min="15070" max="15071" width="19.28515625" style="1" customWidth="1"/>
    <col min="15072" max="15072" width="15.7109375" style="1" customWidth="1"/>
    <col min="15073" max="15074" width="3.7109375" style="1" customWidth="1"/>
    <col min="15075" max="15080" width="11.7109375" style="1"/>
    <col min="15081" max="15081" width="58.5703125" style="1" customWidth="1"/>
    <col min="15082" max="15083" width="19.28515625" style="1" customWidth="1"/>
    <col min="15084" max="15084" width="15.7109375" style="1" customWidth="1"/>
    <col min="15085" max="15086" width="3.7109375" style="1" customWidth="1"/>
    <col min="15087" max="15103" width="11.7109375" style="1" customWidth="1"/>
    <col min="15104" max="15108" width="8.7109375" style="1" customWidth="1"/>
    <col min="15109" max="15324" width="9.140625" style="1" customWidth="1"/>
    <col min="15325" max="15325" width="57.28515625" style="1" customWidth="1"/>
    <col min="15326" max="15327" width="19.28515625" style="1" customWidth="1"/>
    <col min="15328" max="15328" width="15.7109375" style="1" customWidth="1"/>
    <col min="15329" max="15330" width="3.7109375" style="1" customWidth="1"/>
    <col min="15331" max="15336" width="11.7109375" style="1"/>
    <col min="15337" max="15337" width="58.5703125" style="1" customWidth="1"/>
    <col min="15338" max="15339" width="19.28515625" style="1" customWidth="1"/>
    <col min="15340" max="15340" width="15.7109375" style="1" customWidth="1"/>
    <col min="15341" max="15342" width="3.7109375" style="1" customWidth="1"/>
    <col min="15343" max="15359" width="11.7109375" style="1" customWidth="1"/>
    <col min="15360" max="15364" width="8.7109375" style="1" customWidth="1"/>
    <col min="15365" max="15580" width="9.140625" style="1" customWidth="1"/>
    <col min="15581" max="15581" width="57.28515625" style="1" customWidth="1"/>
    <col min="15582" max="15583" width="19.28515625" style="1" customWidth="1"/>
    <col min="15584" max="15584" width="15.7109375" style="1" customWidth="1"/>
    <col min="15585" max="15586" width="3.7109375" style="1" customWidth="1"/>
    <col min="15587" max="15592" width="11.7109375" style="1"/>
    <col min="15593" max="15593" width="58.5703125" style="1" customWidth="1"/>
    <col min="15594" max="15595" width="19.28515625" style="1" customWidth="1"/>
    <col min="15596" max="15596" width="15.7109375" style="1" customWidth="1"/>
    <col min="15597" max="15598" width="3.7109375" style="1" customWidth="1"/>
    <col min="15599" max="15615" width="11.7109375" style="1" customWidth="1"/>
    <col min="15616" max="15620" width="8.7109375" style="1" customWidth="1"/>
    <col min="15621" max="15836" width="9.140625" style="1" customWidth="1"/>
    <col min="15837" max="15837" width="57.28515625" style="1" customWidth="1"/>
    <col min="15838" max="15839" width="19.28515625" style="1" customWidth="1"/>
    <col min="15840" max="15840" width="15.7109375" style="1" customWidth="1"/>
    <col min="15841" max="15842" width="3.7109375" style="1" customWidth="1"/>
    <col min="15843" max="15848" width="11.7109375" style="1"/>
    <col min="15849" max="15849" width="58.5703125" style="1" customWidth="1"/>
    <col min="15850" max="15851" width="19.28515625" style="1" customWidth="1"/>
    <col min="15852" max="15852" width="15.7109375" style="1" customWidth="1"/>
    <col min="15853" max="15854" width="3.7109375" style="1" customWidth="1"/>
    <col min="15855" max="15871" width="11.7109375" style="1" customWidth="1"/>
    <col min="15872" max="15876" width="8.7109375" style="1" customWidth="1"/>
    <col min="15877" max="16092" width="9.140625" style="1" customWidth="1"/>
    <col min="16093" max="16093" width="57.28515625" style="1" customWidth="1"/>
    <col min="16094" max="16095" width="19.28515625" style="1" customWidth="1"/>
    <col min="16096" max="16096" width="15.7109375" style="1" customWidth="1"/>
    <col min="16097" max="16098" width="3.7109375" style="1" customWidth="1"/>
    <col min="16099" max="16104" width="11.7109375" style="1"/>
    <col min="16105" max="16105" width="58.5703125" style="1" customWidth="1"/>
    <col min="16106" max="16107" width="19.28515625" style="1" customWidth="1"/>
    <col min="16108" max="16108" width="15.7109375" style="1" customWidth="1"/>
    <col min="16109" max="16110" width="3.7109375" style="1" customWidth="1"/>
    <col min="16111" max="16127" width="11.7109375" style="1" customWidth="1"/>
    <col min="16128" max="16132" width="8.7109375" style="1" customWidth="1"/>
    <col min="16133" max="16348" width="9.140625" style="1" customWidth="1"/>
    <col min="16349" max="16349" width="57.28515625" style="1" customWidth="1"/>
    <col min="16350" max="16351" width="19.28515625" style="1" customWidth="1"/>
    <col min="16352" max="16352" width="15.7109375" style="1" customWidth="1"/>
    <col min="16353" max="16354" width="3.7109375" style="1" customWidth="1"/>
    <col min="16355" max="16384" width="11.7109375" style="1"/>
  </cols>
  <sheetData>
    <row r="1" spans="1:4" x14ac:dyDescent="0.25">
      <c r="A1" s="5" t="s">
        <v>0</v>
      </c>
    </row>
    <row r="2" spans="1:4" x14ac:dyDescent="0.25">
      <c r="A2" s="5" t="s">
        <v>1</v>
      </c>
      <c r="B2" s="6"/>
    </row>
    <row r="3" spans="1:4" x14ac:dyDescent="0.25">
      <c r="A3" s="5"/>
      <c r="B3" s="6"/>
    </row>
    <row r="4" spans="1:4" ht="18.600000000000001" customHeight="1" x14ac:dyDescent="0.25">
      <c r="A4" s="34" t="s">
        <v>2</v>
      </c>
      <c r="B4" s="34"/>
      <c r="C4" s="34"/>
      <c r="D4" s="34"/>
    </row>
    <row r="5" spans="1:4" ht="18.600000000000001" customHeight="1" x14ac:dyDescent="0.25">
      <c r="A5" s="34" t="s">
        <v>89</v>
      </c>
      <c r="B5" s="34"/>
      <c r="C5" s="34"/>
      <c r="D5" s="34"/>
    </row>
    <row r="6" spans="1:4" ht="18.600000000000001" customHeight="1" x14ac:dyDescent="0.25">
      <c r="C6" s="35" t="s">
        <v>3</v>
      </c>
      <c r="D6" s="35"/>
    </row>
    <row r="7" spans="1:4" ht="15.75" x14ac:dyDescent="0.25">
      <c r="A7" s="36" t="s">
        <v>4</v>
      </c>
      <c r="B7" s="31" t="s">
        <v>5</v>
      </c>
      <c r="C7" s="31" t="s">
        <v>6</v>
      </c>
      <c r="D7" s="36" t="s">
        <v>7</v>
      </c>
    </row>
    <row r="8" spans="1:4" ht="18" customHeight="1" x14ac:dyDescent="0.25">
      <c r="A8" s="37"/>
      <c r="B8" s="7" t="s">
        <v>8</v>
      </c>
      <c r="C8" s="7" t="s">
        <v>9</v>
      </c>
      <c r="D8" s="37"/>
    </row>
    <row r="9" spans="1:4" x14ac:dyDescent="0.25">
      <c r="A9" s="8">
        <v>1</v>
      </c>
      <c r="B9" s="8">
        <v>2</v>
      </c>
      <c r="C9" s="9">
        <v>3</v>
      </c>
      <c r="D9" s="8">
        <v>4</v>
      </c>
    </row>
    <row r="10" spans="1:4" x14ac:dyDescent="0.25">
      <c r="C10" s="10"/>
    </row>
    <row r="11" spans="1:4" ht="15.75" x14ac:dyDescent="0.25">
      <c r="A11" s="28" t="s">
        <v>10</v>
      </c>
      <c r="B11" s="2">
        <f>B13+B15</f>
        <v>9295734</v>
      </c>
      <c r="C11" s="2">
        <f>C13+C15</f>
        <v>7631780</v>
      </c>
      <c r="D11" s="2">
        <f>B11-C11</f>
        <v>1663954</v>
      </c>
    </row>
    <row r="12" spans="1:4" ht="15.75" x14ac:dyDescent="0.25">
      <c r="A12" s="28"/>
      <c r="B12" s="2"/>
      <c r="C12" s="2"/>
      <c r="D12" s="2"/>
    </row>
    <row r="13" spans="1:4" x14ac:dyDescent="0.25">
      <c r="A13" s="1" t="s">
        <v>11</v>
      </c>
      <c r="B13" s="4">
        <f>B19+B37+B88</f>
        <v>6093203</v>
      </c>
      <c r="C13" s="4">
        <f>C19+C37+C88</f>
        <v>1957521</v>
      </c>
      <c r="D13" s="4">
        <f>B13-C13</f>
        <v>4135682</v>
      </c>
    </row>
    <row r="14" spans="1:4" x14ac:dyDescent="0.25">
      <c r="A14" s="29"/>
      <c r="B14" s="4"/>
      <c r="C14" s="4"/>
      <c r="D14" s="4"/>
    </row>
    <row r="15" spans="1:4" x14ac:dyDescent="0.25">
      <c r="A15" s="1" t="s">
        <v>12</v>
      </c>
      <c r="B15" s="4">
        <f>B21+B39+B90+B110</f>
        <v>3202531</v>
      </c>
      <c r="C15" s="4">
        <f>C21+C39+C90+C110</f>
        <v>5674259</v>
      </c>
      <c r="D15" s="4">
        <f>B15-C15</f>
        <v>-2471728</v>
      </c>
    </row>
    <row r="16" spans="1:4" ht="15.75" x14ac:dyDescent="0.25">
      <c r="B16" s="2"/>
      <c r="C16" s="2"/>
      <c r="D16" s="2"/>
    </row>
    <row r="17" spans="1:4" ht="15.75" x14ac:dyDescent="0.25">
      <c r="A17" s="28" t="s">
        <v>13</v>
      </c>
      <c r="B17" s="2">
        <f>B19+B21</f>
        <v>5949820</v>
      </c>
      <c r="C17" s="2">
        <f>C19+C21</f>
        <v>3910918</v>
      </c>
      <c r="D17" s="2">
        <f>B17-C17</f>
        <v>2038902</v>
      </c>
    </row>
    <row r="18" spans="1:4" ht="15.75" x14ac:dyDescent="0.25">
      <c r="A18" s="29"/>
      <c r="B18" s="2"/>
      <c r="C18" s="2"/>
      <c r="D18" s="2"/>
    </row>
    <row r="19" spans="1:4" x14ac:dyDescent="0.25">
      <c r="A19" s="1" t="s">
        <v>14</v>
      </c>
      <c r="B19" s="4">
        <f>B25</f>
        <v>5137125</v>
      </c>
      <c r="C19" s="4">
        <f>C31</f>
        <v>404009</v>
      </c>
      <c r="D19" s="4">
        <f>B19-C19</f>
        <v>4733116</v>
      </c>
    </row>
    <row r="20" spans="1:4" x14ac:dyDescent="0.25">
      <c r="A20" s="29"/>
      <c r="B20" s="4"/>
      <c r="C20" s="4"/>
      <c r="D20" s="4"/>
    </row>
    <row r="21" spans="1:4" x14ac:dyDescent="0.25">
      <c r="A21" s="1" t="s">
        <v>15</v>
      </c>
      <c r="B21" s="4">
        <f>B27</f>
        <v>812695</v>
      </c>
      <c r="C21" s="4">
        <f>C33</f>
        <v>3506909</v>
      </c>
      <c r="D21" s="4">
        <f>B21-C21</f>
        <v>-2694214</v>
      </c>
    </row>
    <row r="22" spans="1:4" ht="15.75" x14ac:dyDescent="0.25">
      <c r="A22" s="29"/>
      <c r="B22" s="2"/>
      <c r="C22" s="2"/>
      <c r="D22" s="2"/>
    </row>
    <row r="23" spans="1:4" ht="15.75" x14ac:dyDescent="0.25">
      <c r="A23" s="28" t="s">
        <v>16</v>
      </c>
      <c r="B23" s="2">
        <f>B25+B27</f>
        <v>5949820</v>
      </c>
      <c r="C23" s="2"/>
      <c r="D23" s="2">
        <f>B23-C23</f>
        <v>5949820</v>
      </c>
    </row>
    <row r="24" spans="1:4" ht="15.75" x14ac:dyDescent="0.25">
      <c r="B24" s="2"/>
      <c r="C24" s="2"/>
      <c r="D24" s="2"/>
    </row>
    <row r="25" spans="1:4" x14ac:dyDescent="0.25">
      <c r="A25" s="1" t="s">
        <v>14</v>
      </c>
      <c r="B25" s="4">
        <v>5137125</v>
      </c>
      <c r="C25" s="4"/>
      <c r="D25" s="4">
        <f>B25-C25</f>
        <v>5137125</v>
      </c>
    </row>
    <row r="26" spans="1:4" x14ac:dyDescent="0.25">
      <c r="A26" s="29"/>
      <c r="B26" s="4"/>
      <c r="C26" s="4"/>
      <c r="D26" s="4"/>
    </row>
    <row r="27" spans="1:4" x14ac:dyDescent="0.25">
      <c r="A27" s="1" t="s">
        <v>15</v>
      </c>
      <c r="B27" s="4">
        <v>812695</v>
      </c>
      <c r="C27" s="4"/>
      <c r="D27" s="4">
        <f>B27-C27</f>
        <v>812695</v>
      </c>
    </row>
    <row r="28" spans="1:4" ht="15.75" x14ac:dyDescent="0.25">
      <c r="B28" s="2"/>
      <c r="C28" s="2"/>
      <c r="D28" s="2"/>
    </row>
    <row r="29" spans="1:4" ht="15.75" x14ac:dyDescent="0.25">
      <c r="A29" s="28" t="s">
        <v>17</v>
      </c>
      <c r="B29" s="2"/>
      <c r="C29" s="2">
        <f>C31+C33</f>
        <v>3910918</v>
      </c>
      <c r="D29" s="2">
        <f>B29-C29</f>
        <v>-3910918</v>
      </c>
    </row>
    <row r="30" spans="1:4" ht="15.75" x14ac:dyDescent="0.25">
      <c r="B30" s="2"/>
      <c r="C30" s="2"/>
      <c r="D30" s="2"/>
    </row>
    <row r="31" spans="1:4" x14ac:dyDescent="0.25">
      <c r="A31" s="1" t="s">
        <v>14</v>
      </c>
      <c r="B31" s="4"/>
      <c r="C31" s="4">
        <v>404009</v>
      </c>
      <c r="D31" s="4">
        <f>B31-C31</f>
        <v>-404009</v>
      </c>
    </row>
    <row r="32" spans="1:4" x14ac:dyDescent="0.25">
      <c r="A32" s="29"/>
      <c r="B32" s="4"/>
      <c r="C32" s="4"/>
      <c r="D32" s="4"/>
    </row>
    <row r="33" spans="1:4" x14ac:dyDescent="0.25">
      <c r="A33" s="1" t="s">
        <v>15</v>
      </c>
      <c r="B33" s="4"/>
      <c r="C33" s="4">
        <v>3506909</v>
      </c>
      <c r="D33" s="4">
        <f>B33-C33</f>
        <v>-3506909</v>
      </c>
    </row>
    <row r="34" spans="1:4" x14ac:dyDescent="0.25">
      <c r="B34" s="4"/>
      <c r="C34" s="4"/>
      <c r="D34" s="4"/>
    </row>
    <row r="35" spans="1:4" ht="15.75" x14ac:dyDescent="0.25">
      <c r="A35" s="28" t="s">
        <v>18</v>
      </c>
      <c r="B35" s="2">
        <f>B37+B39</f>
        <v>1932379</v>
      </c>
      <c r="C35" s="2">
        <f>C37+C39</f>
        <v>2522760</v>
      </c>
      <c r="D35" s="2">
        <f>B35-C35</f>
        <v>-590381</v>
      </c>
    </row>
    <row r="36" spans="1:4" ht="11.45" customHeight="1" x14ac:dyDescent="0.25">
      <c r="B36" s="2"/>
      <c r="C36" s="2"/>
      <c r="D36" s="2"/>
    </row>
    <row r="37" spans="1:4" x14ac:dyDescent="0.25">
      <c r="A37" s="1" t="s">
        <v>14</v>
      </c>
      <c r="B37" s="4">
        <f>B47+B68+B80</f>
        <v>409865</v>
      </c>
      <c r="C37" s="4">
        <f>C47+C68+C80</f>
        <v>851466</v>
      </c>
      <c r="D37" s="4">
        <f>B37-C37</f>
        <v>-441601</v>
      </c>
    </row>
    <row r="38" spans="1:4" x14ac:dyDescent="0.25">
      <c r="A38" s="29"/>
      <c r="B38" s="4"/>
      <c r="C38" s="4"/>
      <c r="D38" s="4"/>
    </row>
    <row r="39" spans="1:4" x14ac:dyDescent="0.25">
      <c r="A39" s="1" t="s">
        <v>15</v>
      </c>
      <c r="B39" s="4">
        <f>B43-B47+B55+B61+B63+B70+B74+B76+B82+B41+B84+B72</f>
        <v>1522514</v>
      </c>
      <c r="C39" s="4">
        <f>C43-C47+C55+C61+C63+C70+C74+C76+C82+C41+C84+C72</f>
        <v>1671294</v>
      </c>
      <c r="D39" s="4">
        <f>B39-C39</f>
        <v>-148780</v>
      </c>
    </row>
    <row r="40" spans="1:4" ht="11.45" customHeight="1" x14ac:dyDescent="0.25">
      <c r="B40" s="2"/>
      <c r="C40" s="2"/>
      <c r="D40" s="2"/>
    </row>
    <row r="41" spans="1:4" ht="15.75" x14ac:dyDescent="0.25">
      <c r="A41" s="28" t="s">
        <v>19</v>
      </c>
      <c r="B41" s="2">
        <v>4518</v>
      </c>
      <c r="C41" s="2">
        <v>28076</v>
      </c>
      <c r="D41" s="2">
        <f>B41-C41</f>
        <v>-23558</v>
      </c>
    </row>
    <row r="42" spans="1:4" ht="11.45" customHeight="1" x14ac:dyDescent="0.25">
      <c r="B42" s="2"/>
      <c r="C42" s="2"/>
      <c r="D42" s="2"/>
    </row>
    <row r="43" spans="1:4" ht="15.75" x14ac:dyDescent="0.25">
      <c r="A43" s="28" t="s">
        <v>20</v>
      </c>
      <c r="B43" s="2">
        <f>B45+B51+B53</f>
        <v>918562</v>
      </c>
      <c r="C43" s="2">
        <f>C45+C51+C53</f>
        <v>411788</v>
      </c>
      <c r="D43" s="2">
        <f>B43-C43</f>
        <v>506774</v>
      </c>
    </row>
    <row r="44" spans="1:4" ht="15.75" x14ac:dyDescent="0.25">
      <c r="B44" s="2"/>
      <c r="C44" s="2"/>
      <c r="D44" s="2"/>
    </row>
    <row r="45" spans="1:4" x14ac:dyDescent="0.25">
      <c r="A45" s="1" t="s">
        <v>21</v>
      </c>
      <c r="B45" s="4">
        <v>705886</v>
      </c>
      <c r="C45" s="4">
        <v>221817</v>
      </c>
      <c r="D45" s="4">
        <f>B45-C45</f>
        <v>484069</v>
      </c>
    </row>
    <row r="46" spans="1:4" x14ac:dyDescent="0.25">
      <c r="B46" s="4"/>
      <c r="C46" s="4"/>
      <c r="D46" s="4"/>
    </row>
    <row r="47" spans="1:4" x14ac:dyDescent="0.25">
      <c r="A47" s="1" t="s">
        <v>22</v>
      </c>
      <c r="B47" s="4">
        <v>409865</v>
      </c>
      <c r="C47" s="4"/>
      <c r="D47" s="4">
        <f>B47-C47</f>
        <v>409865</v>
      </c>
    </row>
    <row r="48" spans="1:4" x14ac:dyDescent="0.25">
      <c r="B48" s="4"/>
      <c r="C48" s="4"/>
      <c r="D48" s="4"/>
    </row>
    <row r="49" spans="1:232" x14ac:dyDescent="0.25">
      <c r="A49" s="1" t="s">
        <v>23</v>
      </c>
      <c r="B49" s="4">
        <f>B45-B47</f>
        <v>296021</v>
      </c>
      <c r="C49" s="4">
        <f>C45-C47</f>
        <v>221817</v>
      </c>
      <c r="D49" s="4">
        <f>B49-C49</f>
        <v>74204</v>
      </c>
    </row>
    <row r="50" spans="1:232" x14ac:dyDescent="0.25">
      <c r="B50" s="4"/>
      <c r="C50" s="4"/>
      <c r="D50" s="4"/>
    </row>
    <row r="51" spans="1:232" ht="15.6" customHeight="1" x14ac:dyDescent="0.25">
      <c r="A51" s="1" t="s">
        <v>24</v>
      </c>
      <c r="B51" s="4">
        <v>103702</v>
      </c>
      <c r="C51" s="4">
        <v>66313</v>
      </c>
      <c r="D51" s="4">
        <f>B51-C51</f>
        <v>37389</v>
      </c>
    </row>
    <row r="52" spans="1:232" ht="12" customHeight="1" x14ac:dyDescent="0.25">
      <c r="B52" s="4"/>
      <c r="C52" s="4"/>
      <c r="D52" s="4"/>
    </row>
    <row r="53" spans="1:232" ht="16.149999999999999" customHeight="1" x14ac:dyDescent="0.25">
      <c r="A53" s="1" t="s">
        <v>25</v>
      </c>
      <c r="B53" s="4">
        <v>108974</v>
      </c>
      <c r="C53" s="4">
        <v>123658</v>
      </c>
      <c r="D53" s="4">
        <f>B53-C53</f>
        <v>-14684</v>
      </c>
    </row>
    <row r="54" spans="1:232" x14ac:dyDescent="0.25">
      <c r="B54" s="4"/>
      <c r="C54" s="4"/>
      <c r="D54" s="4"/>
    </row>
    <row r="55" spans="1:232" ht="15.75" x14ac:dyDescent="0.25">
      <c r="A55" s="28" t="s">
        <v>26</v>
      </c>
      <c r="B55" s="2">
        <f>B57+B59</f>
        <v>316696</v>
      </c>
      <c r="C55" s="2">
        <f>C57+C59</f>
        <v>310227</v>
      </c>
      <c r="D55" s="2">
        <f>B55-C55</f>
        <v>6469</v>
      </c>
    </row>
    <row r="56" spans="1:232" ht="13.9" customHeight="1" x14ac:dyDescent="0.25">
      <c r="B56" s="2"/>
      <c r="C56" s="2"/>
      <c r="D56" s="2"/>
    </row>
    <row r="57" spans="1:232" x14ac:dyDescent="0.25">
      <c r="A57" s="1" t="s">
        <v>27</v>
      </c>
      <c r="B57" s="4">
        <v>126108</v>
      </c>
      <c r="C57" s="4">
        <v>76802</v>
      </c>
      <c r="D57" s="4">
        <f>B57-C57</f>
        <v>49306</v>
      </c>
    </row>
    <row r="58" spans="1:232" x14ac:dyDescent="0.25">
      <c r="B58" s="4"/>
      <c r="C58" s="4"/>
      <c r="D58" s="4"/>
    </row>
    <row r="59" spans="1:232" x14ac:dyDescent="0.25">
      <c r="A59" s="1" t="s">
        <v>28</v>
      </c>
      <c r="B59" s="4">
        <v>190588</v>
      </c>
      <c r="C59" s="4">
        <v>233425</v>
      </c>
      <c r="D59" s="4">
        <f>B59-C59</f>
        <v>-42837</v>
      </c>
    </row>
    <row r="60" spans="1:232" x14ac:dyDescent="0.25">
      <c r="B60" s="4"/>
      <c r="C60" s="4"/>
      <c r="D60" s="4"/>
    </row>
    <row r="61" spans="1:232" ht="15.75" x14ac:dyDescent="0.25">
      <c r="A61" s="28" t="s">
        <v>29</v>
      </c>
      <c r="B61" s="2">
        <v>5884</v>
      </c>
      <c r="C61" s="2">
        <v>59797</v>
      </c>
      <c r="D61" s="2">
        <f>B61-C61</f>
        <v>-53913</v>
      </c>
    </row>
    <row r="62" spans="1:232" x14ac:dyDescent="0.25">
      <c r="B62" s="4"/>
      <c r="C62" s="4"/>
      <c r="D62" s="4"/>
    </row>
    <row r="63" spans="1:232" ht="15.75" x14ac:dyDescent="0.25">
      <c r="A63" s="28" t="s">
        <v>30</v>
      </c>
      <c r="B63" s="2">
        <v>30155</v>
      </c>
      <c r="C63" s="2">
        <v>52893</v>
      </c>
      <c r="D63" s="2">
        <f>B63-C63</f>
        <v>-22738</v>
      </c>
    </row>
    <row r="64" spans="1:232" x14ac:dyDescent="0.25">
      <c r="A64" s="11">
        <v>1</v>
      </c>
      <c r="B64" s="11">
        <v>2</v>
      </c>
      <c r="C64" s="11">
        <v>3</v>
      </c>
      <c r="D64" s="12">
        <v>4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</row>
    <row r="65" spans="1:232" ht="18" x14ac:dyDescent="0.25">
      <c r="A65" s="14"/>
      <c r="B65" s="14"/>
      <c r="C65" s="14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</row>
    <row r="66" spans="1:232" ht="15.75" x14ac:dyDescent="0.25">
      <c r="A66" s="28" t="s">
        <v>31</v>
      </c>
      <c r="B66" s="2">
        <v>3684</v>
      </c>
      <c r="C66" s="2">
        <v>471018</v>
      </c>
      <c r="D66" s="2">
        <f>B66-C66</f>
        <v>-467334</v>
      </c>
    </row>
    <row r="67" spans="1:232" ht="15.75" x14ac:dyDescent="0.25">
      <c r="B67" s="2"/>
      <c r="C67" s="2"/>
      <c r="D67" s="2"/>
    </row>
    <row r="68" spans="1:232" x14ac:dyDescent="0.25">
      <c r="A68" s="1" t="s">
        <v>14</v>
      </c>
      <c r="B68" s="4"/>
      <c r="C68" s="4">
        <v>463396</v>
      </c>
      <c r="D68" s="4">
        <f>B68-C68</f>
        <v>-463396</v>
      </c>
    </row>
    <row r="69" spans="1:232" x14ac:dyDescent="0.25">
      <c r="A69" s="29"/>
      <c r="B69" s="4"/>
      <c r="C69" s="4"/>
      <c r="D69" s="4"/>
    </row>
    <row r="70" spans="1:232" x14ac:dyDescent="0.25">
      <c r="A70" s="1" t="s">
        <v>15</v>
      </c>
      <c r="B70" s="4">
        <f>B66-B68</f>
        <v>3684</v>
      </c>
      <c r="C70" s="4">
        <f>C66-C68</f>
        <v>7622</v>
      </c>
      <c r="D70" s="4">
        <f>B70-C70</f>
        <v>-3938</v>
      </c>
    </row>
    <row r="71" spans="1:232" ht="15.75" x14ac:dyDescent="0.25">
      <c r="A71" s="28"/>
      <c r="B71" s="4"/>
      <c r="C71" s="4"/>
      <c r="D71" s="4"/>
    </row>
    <row r="72" spans="1:232" ht="15.75" x14ac:dyDescent="0.25">
      <c r="A72" s="28" t="s">
        <v>32</v>
      </c>
      <c r="B72" s="2">
        <v>50848</v>
      </c>
      <c r="C72" s="2">
        <v>145629</v>
      </c>
      <c r="D72" s="2">
        <f>B72-C72</f>
        <v>-94781</v>
      </c>
    </row>
    <row r="73" spans="1:232" ht="15.75" x14ac:dyDescent="0.25">
      <c r="A73" s="28"/>
      <c r="B73" s="4"/>
      <c r="C73" s="4"/>
      <c r="D73" s="4"/>
    </row>
    <row r="74" spans="1:232" ht="15.75" x14ac:dyDescent="0.25">
      <c r="A74" s="28" t="s">
        <v>33</v>
      </c>
      <c r="B74" s="2">
        <v>15533</v>
      </c>
      <c r="C74" s="2">
        <v>25442</v>
      </c>
      <c r="D74" s="2">
        <f>B74-C74</f>
        <v>-9909</v>
      </c>
    </row>
    <row r="75" spans="1:232" x14ac:dyDescent="0.25">
      <c r="A75" s="10"/>
      <c r="B75" s="10"/>
      <c r="C75" s="10"/>
      <c r="D75" s="10"/>
    </row>
    <row r="76" spans="1:232" ht="15.75" x14ac:dyDescent="0.25">
      <c r="A76" s="28" t="s">
        <v>34</v>
      </c>
      <c r="B76" s="2">
        <v>12577</v>
      </c>
      <c r="C76" s="2">
        <v>60763</v>
      </c>
      <c r="D76" s="2">
        <f>B76-C76</f>
        <v>-48186</v>
      </c>
    </row>
    <row r="77" spans="1:232" ht="15.75" x14ac:dyDescent="0.25">
      <c r="A77" s="28"/>
      <c r="B77" s="2"/>
      <c r="C77" s="2"/>
      <c r="D77" s="2"/>
    </row>
    <row r="78" spans="1:232" ht="15.75" x14ac:dyDescent="0.25">
      <c r="A78" s="28" t="s">
        <v>35</v>
      </c>
      <c r="B78" s="2">
        <v>548744</v>
      </c>
      <c r="C78" s="2">
        <v>950578</v>
      </c>
      <c r="D78" s="2">
        <f>B78-C78</f>
        <v>-401834</v>
      </c>
    </row>
    <row r="79" spans="1:232" ht="15.75" x14ac:dyDescent="0.25">
      <c r="B79" s="2"/>
      <c r="C79" s="2"/>
      <c r="D79" s="2"/>
    </row>
    <row r="80" spans="1:232" x14ac:dyDescent="0.25">
      <c r="A80" s="1" t="s">
        <v>14</v>
      </c>
      <c r="B80" s="4"/>
      <c r="C80" s="4">
        <v>388070</v>
      </c>
      <c r="D80" s="4">
        <f>B80-C80</f>
        <v>-388070</v>
      </c>
    </row>
    <row r="81" spans="1:4" x14ac:dyDescent="0.25">
      <c r="A81" s="29"/>
      <c r="B81" s="4"/>
      <c r="C81" s="4"/>
      <c r="D81" s="4"/>
    </row>
    <row r="82" spans="1:4" x14ac:dyDescent="0.25">
      <c r="A82" s="1" t="s">
        <v>15</v>
      </c>
      <c r="B82" s="4">
        <f>B78-B80</f>
        <v>548744</v>
      </c>
      <c r="C82" s="4">
        <f>C78-C80</f>
        <v>562508</v>
      </c>
      <c r="D82" s="4">
        <f>B82-C82</f>
        <v>-13764</v>
      </c>
    </row>
    <row r="83" spans="1:4" x14ac:dyDescent="0.25">
      <c r="B83" s="4"/>
      <c r="C83" s="4"/>
      <c r="D83" s="4"/>
    </row>
    <row r="84" spans="1:4" ht="15.75" x14ac:dyDescent="0.25">
      <c r="A84" s="28" t="s">
        <v>36</v>
      </c>
      <c r="B84" s="2">
        <v>25178</v>
      </c>
      <c r="C84" s="2">
        <v>6549</v>
      </c>
      <c r="D84" s="2">
        <f>B84-C84</f>
        <v>18629</v>
      </c>
    </row>
    <row r="85" spans="1:4" x14ac:dyDescent="0.25">
      <c r="B85" s="4"/>
      <c r="C85" s="4"/>
      <c r="D85" s="4"/>
    </row>
    <row r="86" spans="1:4" ht="15.75" x14ac:dyDescent="0.25">
      <c r="A86" s="28" t="s">
        <v>37</v>
      </c>
      <c r="B86" s="2">
        <f>B88+B90</f>
        <v>1090601</v>
      </c>
      <c r="C86" s="2">
        <f>C88+C90</f>
        <v>1052998</v>
      </c>
      <c r="D86" s="2">
        <f>B86-C86</f>
        <v>37603</v>
      </c>
    </row>
    <row r="87" spans="1:4" ht="15.75" x14ac:dyDescent="0.25">
      <c r="B87" s="2"/>
      <c r="C87" s="2"/>
      <c r="D87" s="2"/>
    </row>
    <row r="88" spans="1:4" x14ac:dyDescent="0.25">
      <c r="A88" s="1" t="s">
        <v>14</v>
      </c>
      <c r="B88" s="4">
        <f>B94+B100+B106</f>
        <v>546213</v>
      </c>
      <c r="C88" s="4">
        <f>C94+C100+C106</f>
        <v>702046</v>
      </c>
      <c r="D88" s="4">
        <f>B88-C88</f>
        <v>-155833</v>
      </c>
    </row>
    <row r="89" spans="1:4" x14ac:dyDescent="0.25">
      <c r="B89" s="4"/>
      <c r="C89" s="4"/>
      <c r="D89" s="4"/>
    </row>
    <row r="90" spans="1:4" x14ac:dyDescent="0.25">
      <c r="A90" s="1" t="s">
        <v>15</v>
      </c>
      <c r="B90" s="4">
        <f>B96+B102+B108</f>
        <v>544388</v>
      </c>
      <c r="C90" s="4">
        <f>C96+C102+C108</f>
        <v>350952</v>
      </c>
      <c r="D90" s="4">
        <f>B90-C90</f>
        <v>193436</v>
      </c>
    </row>
    <row r="91" spans="1:4" ht="15.75" x14ac:dyDescent="0.25">
      <c r="A91" s="28"/>
      <c r="B91" s="4"/>
      <c r="C91" s="4"/>
      <c r="D91" s="4"/>
    </row>
    <row r="92" spans="1:4" ht="15.75" x14ac:dyDescent="0.25">
      <c r="A92" s="28" t="s">
        <v>38</v>
      </c>
      <c r="B92" s="2">
        <v>292505</v>
      </c>
      <c r="C92" s="2">
        <v>608712</v>
      </c>
      <c r="D92" s="2">
        <f>B92-C92</f>
        <v>-316207</v>
      </c>
    </row>
    <row r="93" spans="1:4" ht="11.25" customHeight="1" x14ac:dyDescent="0.25">
      <c r="B93" s="2"/>
      <c r="C93" s="2"/>
      <c r="D93" s="2"/>
    </row>
    <row r="94" spans="1:4" ht="17.45" customHeight="1" x14ac:dyDescent="0.25">
      <c r="A94" s="1" t="s">
        <v>14</v>
      </c>
      <c r="B94" s="4">
        <v>187246</v>
      </c>
      <c r="C94" s="4">
        <v>551260</v>
      </c>
      <c r="D94" s="4">
        <f>B94-C94</f>
        <v>-364014</v>
      </c>
    </row>
    <row r="95" spans="1:4" x14ac:dyDescent="0.25">
      <c r="A95" s="29"/>
      <c r="B95" s="4"/>
      <c r="C95" s="4"/>
      <c r="D95" s="4"/>
    </row>
    <row r="96" spans="1:4" ht="18.600000000000001" customHeight="1" x14ac:dyDescent="0.25">
      <c r="A96" s="1" t="s">
        <v>15</v>
      </c>
      <c r="B96" s="4">
        <f>B92-B94</f>
        <v>105259</v>
      </c>
      <c r="C96" s="4">
        <f>C92-C94</f>
        <v>57452</v>
      </c>
      <c r="D96" s="4">
        <f>B96-C96</f>
        <v>47807</v>
      </c>
    </row>
    <row r="97" spans="1:4" ht="10.5" customHeight="1" x14ac:dyDescent="0.25">
      <c r="A97" s="10"/>
      <c r="B97" s="16"/>
      <c r="C97" s="16"/>
      <c r="D97" s="16"/>
    </row>
    <row r="98" spans="1:4" ht="21" customHeight="1" x14ac:dyDescent="0.25">
      <c r="A98" s="28" t="s">
        <v>39</v>
      </c>
      <c r="B98" s="2">
        <v>340062</v>
      </c>
      <c r="C98" s="2">
        <v>105981</v>
      </c>
      <c r="D98" s="2">
        <f>B98-C98</f>
        <v>234081</v>
      </c>
    </row>
    <row r="99" spans="1:4" ht="12.75" customHeight="1" x14ac:dyDescent="0.25">
      <c r="B99" s="4"/>
      <c r="C99" s="4"/>
      <c r="D99" s="2"/>
    </row>
    <row r="100" spans="1:4" ht="18" customHeight="1" x14ac:dyDescent="0.25">
      <c r="A100" s="1" t="s">
        <v>14</v>
      </c>
      <c r="B100" s="4">
        <v>11893</v>
      </c>
      <c r="C100" s="4">
        <v>77403</v>
      </c>
      <c r="D100" s="4">
        <f>B100-C100</f>
        <v>-65510</v>
      </c>
    </row>
    <row r="101" spans="1:4" x14ac:dyDescent="0.25">
      <c r="A101" s="29"/>
      <c r="B101" s="4"/>
      <c r="C101" s="4"/>
      <c r="D101" s="4"/>
    </row>
    <row r="102" spans="1:4" ht="18" customHeight="1" x14ac:dyDescent="0.25">
      <c r="A102" s="1" t="s">
        <v>15</v>
      </c>
      <c r="B102" s="4">
        <f>B98-B100</f>
        <v>328169</v>
      </c>
      <c r="C102" s="4">
        <f>C98-C100</f>
        <v>28578</v>
      </c>
      <c r="D102" s="4">
        <f>B102-C102</f>
        <v>299591</v>
      </c>
    </row>
    <row r="103" spans="1:4" x14ac:dyDescent="0.25">
      <c r="B103" s="4"/>
      <c r="C103" s="4"/>
      <c r="D103" s="4"/>
    </row>
    <row r="104" spans="1:4" ht="19.149999999999999" customHeight="1" x14ac:dyDescent="0.25">
      <c r="A104" s="28" t="s">
        <v>40</v>
      </c>
      <c r="B104" s="2">
        <v>458034</v>
      </c>
      <c r="C104" s="2">
        <v>338305</v>
      </c>
      <c r="D104" s="2">
        <f>B104-C104</f>
        <v>119729</v>
      </c>
    </row>
    <row r="105" spans="1:4" ht="15.75" x14ac:dyDescent="0.25">
      <c r="B105" s="4"/>
      <c r="C105" s="4"/>
      <c r="D105" s="2"/>
    </row>
    <row r="106" spans="1:4" ht="17.45" customHeight="1" x14ac:dyDescent="0.25">
      <c r="A106" s="1" t="s">
        <v>14</v>
      </c>
      <c r="B106" s="4">
        <v>347074</v>
      </c>
      <c r="C106" s="4">
        <v>73383</v>
      </c>
      <c r="D106" s="4">
        <f>B106-C106</f>
        <v>273691</v>
      </c>
    </row>
    <row r="107" spans="1:4" x14ac:dyDescent="0.25">
      <c r="A107" s="29"/>
      <c r="B107" s="4"/>
      <c r="C107" s="4"/>
      <c r="D107" s="4"/>
    </row>
    <row r="108" spans="1:4" x14ac:dyDescent="0.25">
      <c r="A108" s="1" t="s">
        <v>15</v>
      </c>
      <c r="B108" s="4">
        <f>B104-B106</f>
        <v>110960</v>
      </c>
      <c r="C108" s="4">
        <f>C104-C106</f>
        <v>264922</v>
      </c>
      <c r="D108" s="4">
        <f>B108-C108</f>
        <v>-153962</v>
      </c>
    </row>
    <row r="109" spans="1:4" x14ac:dyDescent="0.25">
      <c r="B109" s="4"/>
      <c r="C109" s="4"/>
      <c r="D109" s="4"/>
    </row>
    <row r="110" spans="1:4" ht="15.75" x14ac:dyDescent="0.25">
      <c r="A110" s="28" t="s">
        <v>41</v>
      </c>
      <c r="B110" s="2">
        <f>B112+B118</f>
        <v>322934</v>
      </c>
      <c r="C110" s="2">
        <f>C112+C118</f>
        <v>145104</v>
      </c>
      <c r="D110" s="2">
        <f>B110-C110</f>
        <v>177830</v>
      </c>
    </row>
    <row r="111" spans="1:4" ht="15.75" x14ac:dyDescent="0.25">
      <c r="B111" s="2"/>
      <c r="C111" s="2"/>
      <c r="D111" s="2"/>
    </row>
    <row r="112" spans="1:4" x14ac:dyDescent="0.25">
      <c r="A112" s="1" t="s">
        <v>42</v>
      </c>
      <c r="B112" s="4">
        <f>B114+B116</f>
        <v>17230</v>
      </c>
      <c r="C112" s="4">
        <f>C114+C116</f>
        <v>16982</v>
      </c>
      <c r="D112" s="4">
        <f>B112-C112</f>
        <v>248</v>
      </c>
    </row>
    <row r="113" spans="1:4" x14ac:dyDescent="0.25">
      <c r="B113" s="4"/>
      <c r="C113" s="4"/>
      <c r="D113" s="4"/>
    </row>
    <row r="114" spans="1:4" ht="16.899999999999999" customHeight="1" x14ac:dyDescent="0.25">
      <c r="A114" s="1" t="s">
        <v>43</v>
      </c>
      <c r="B114" s="4">
        <v>288</v>
      </c>
      <c r="C114" s="4">
        <v>11723</v>
      </c>
      <c r="D114" s="4">
        <f>B114-C114</f>
        <v>-11435</v>
      </c>
    </row>
    <row r="115" spans="1:4" x14ac:dyDescent="0.25">
      <c r="B115" s="4"/>
      <c r="C115" s="4"/>
      <c r="D115" s="4"/>
    </row>
    <row r="116" spans="1:4" ht="19.149999999999999" customHeight="1" x14ac:dyDescent="0.25">
      <c r="A116" s="1" t="s">
        <v>44</v>
      </c>
      <c r="B116" s="4">
        <v>16942</v>
      </c>
      <c r="C116" s="4">
        <v>5259</v>
      </c>
      <c r="D116" s="4">
        <f>B116-C116</f>
        <v>11683</v>
      </c>
    </row>
    <row r="117" spans="1:4" x14ac:dyDescent="0.25">
      <c r="B117" s="4"/>
      <c r="C117" s="4"/>
      <c r="D117" s="4"/>
    </row>
    <row r="118" spans="1:4" ht="17.45" customHeight="1" x14ac:dyDescent="0.25">
      <c r="A118" s="1" t="s">
        <v>45</v>
      </c>
      <c r="B118" s="4">
        <f>B120+B122</f>
        <v>305704</v>
      </c>
      <c r="C118" s="4">
        <f>C120+C122</f>
        <v>128122</v>
      </c>
      <c r="D118" s="4">
        <f>B118-C118</f>
        <v>177582</v>
      </c>
    </row>
    <row r="119" spans="1:4" x14ac:dyDescent="0.25">
      <c r="B119" s="4"/>
      <c r="C119" s="4"/>
      <c r="D119" s="4"/>
    </row>
    <row r="120" spans="1:4" ht="18" customHeight="1" x14ac:dyDescent="0.25">
      <c r="A120" s="1" t="s">
        <v>46</v>
      </c>
      <c r="B120" s="4">
        <v>296917</v>
      </c>
      <c r="C120" s="4">
        <v>103936</v>
      </c>
      <c r="D120" s="4">
        <f>B120-C120</f>
        <v>192981</v>
      </c>
    </row>
    <row r="121" spans="1:4" x14ac:dyDescent="0.25">
      <c r="B121" s="4"/>
      <c r="C121" s="4"/>
      <c r="D121" s="4"/>
    </row>
    <row r="122" spans="1:4" x14ac:dyDescent="0.25">
      <c r="A122" s="1" t="s">
        <v>47</v>
      </c>
      <c r="B122" s="4">
        <v>8787</v>
      </c>
      <c r="C122" s="4">
        <v>24186</v>
      </c>
      <c r="D122" s="4">
        <f>B122-C122</f>
        <v>-15399</v>
      </c>
    </row>
    <row r="123" spans="1:4" x14ac:dyDescent="0.25">
      <c r="B123" s="4"/>
      <c r="C123" s="4"/>
      <c r="D123" s="4"/>
    </row>
    <row r="124" spans="1:4" ht="15.75" x14ac:dyDescent="0.25">
      <c r="A124" s="5" t="s">
        <v>48</v>
      </c>
      <c r="B124" s="2">
        <v>100</v>
      </c>
      <c r="C124" s="2">
        <v>1269</v>
      </c>
      <c r="D124" s="2">
        <f>B124-C124</f>
        <v>-1169</v>
      </c>
    </row>
    <row r="125" spans="1:4" ht="15.75" x14ac:dyDescent="0.25">
      <c r="A125" s="17"/>
      <c r="B125" s="31" t="s">
        <v>49</v>
      </c>
      <c r="C125" s="18" t="s">
        <v>50</v>
      </c>
      <c r="D125" s="2"/>
    </row>
    <row r="126" spans="1:4" ht="15.75" x14ac:dyDescent="0.25">
      <c r="A126" s="19"/>
      <c r="B126" s="20" t="s">
        <v>51</v>
      </c>
      <c r="C126" s="21" t="s">
        <v>52</v>
      </c>
      <c r="D126" s="2"/>
    </row>
    <row r="127" spans="1:4" ht="15.75" x14ac:dyDescent="0.25">
      <c r="A127" s="22"/>
      <c r="B127" s="32" t="s">
        <v>53</v>
      </c>
      <c r="C127" s="33" t="s">
        <v>54</v>
      </c>
      <c r="D127" s="2"/>
    </row>
    <row r="128" spans="1:4" ht="15.75" x14ac:dyDescent="0.25">
      <c r="B128" s="4"/>
      <c r="C128" s="4"/>
      <c r="D128" s="2"/>
    </row>
    <row r="129" spans="1:4" ht="15.75" x14ac:dyDescent="0.25">
      <c r="A129" s="5" t="s">
        <v>55</v>
      </c>
      <c r="B129" s="23">
        <f>SUM(B131:B133)</f>
        <v>181555</v>
      </c>
      <c r="C129" s="23">
        <f>SUM(C131:C133)</f>
        <v>-1995030</v>
      </c>
      <c r="D129" s="2"/>
    </row>
    <row r="130" spans="1:4" ht="12.6" customHeight="1" x14ac:dyDescent="0.25">
      <c r="A130" s="5"/>
      <c r="B130" s="23"/>
      <c r="C130" s="23"/>
      <c r="D130" s="2"/>
    </row>
    <row r="131" spans="1:4" x14ac:dyDescent="0.25">
      <c r="A131" s="1" t="s">
        <v>56</v>
      </c>
      <c r="B131" s="24">
        <f>B137+B157+B202</f>
        <v>-1672429</v>
      </c>
      <c r="C131" s="24">
        <f>C137+C153+C157+C202</f>
        <v>-2047979</v>
      </c>
      <c r="D131" s="4"/>
    </row>
    <row r="132" spans="1:4" ht="11.45" customHeight="1" x14ac:dyDescent="0.25">
      <c r="A132" s="29"/>
      <c r="B132" s="24"/>
      <c r="C132" s="24"/>
      <c r="D132" s="4"/>
    </row>
    <row r="133" spans="1:4" ht="21" customHeight="1" x14ac:dyDescent="0.25">
      <c r="A133" s="1" t="s">
        <v>57</v>
      </c>
      <c r="B133" s="24">
        <f>B139+B159+B204</f>
        <v>1853984</v>
      </c>
      <c r="C133" s="24">
        <f>C139+C159+C204</f>
        <v>52949</v>
      </c>
      <c r="D133" s="4"/>
    </row>
    <row r="134" spans="1:4" ht="10.15" customHeight="1" x14ac:dyDescent="0.25">
      <c r="B134" s="23"/>
      <c r="C134" s="23"/>
      <c r="D134" s="2"/>
    </row>
    <row r="135" spans="1:4" ht="15.75" x14ac:dyDescent="0.25">
      <c r="A135" s="28" t="s">
        <v>58</v>
      </c>
      <c r="B135" s="23">
        <f>SUM(B137:B139)</f>
        <v>879175</v>
      </c>
      <c r="C135" s="23">
        <f>SUM(C137:C139)</f>
        <v>65849</v>
      </c>
      <c r="D135" s="2"/>
    </row>
    <row r="136" spans="1:4" ht="12.75" customHeight="1" x14ac:dyDescent="0.25">
      <c r="B136" s="23"/>
      <c r="C136" s="23"/>
      <c r="D136" s="2"/>
    </row>
    <row r="137" spans="1:4" ht="17.25" customHeight="1" x14ac:dyDescent="0.25">
      <c r="A137" s="1" t="s">
        <v>14</v>
      </c>
      <c r="B137" s="24">
        <f>B143</f>
        <v>460605</v>
      </c>
      <c r="C137" s="24">
        <f>C149</f>
        <v>-307292</v>
      </c>
      <c r="D137" s="2"/>
    </row>
    <row r="138" spans="1:4" ht="12" customHeight="1" x14ac:dyDescent="0.25">
      <c r="A138" s="29"/>
      <c r="B138" s="24"/>
      <c r="C138" s="24"/>
      <c r="D138" s="2"/>
    </row>
    <row r="139" spans="1:4" ht="17.25" customHeight="1" x14ac:dyDescent="0.25">
      <c r="A139" s="1" t="s">
        <v>15</v>
      </c>
      <c r="B139" s="24">
        <f>B145</f>
        <v>418570</v>
      </c>
      <c r="C139" s="24">
        <f>C151</f>
        <v>373141</v>
      </c>
      <c r="D139" s="2"/>
    </row>
    <row r="140" spans="1:4" ht="10.9" customHeight="1" x14ac:dyDescent="0.25">
      <c r="A140" s="28"/>
      <c r="B140" s="24"/>
      <c r="C140" s="24"/>
      <c r="D140" s="2"/>
    </row>
    <row r="141" spans="1:4" ht="15.75" x14ac:dyDescent="0.25">
      <c r="A141" s="28" t="s">
        <v>59</v>
      </c>
      <c r="B141" s="23">
        <f>SUM(B143:B145)</f>
        <v>879175</v>
      </c>
      <c r="C141" s="23"/>
      <c r="D141" s="2"/>
    </row>
    <row r="142" spans="1:4" ht="11.45" customHeight="1" x14ac:dyDescent="0.25">
      <c r="A142" s="28"/>
      <c r="B142" s="2"/>
      <c r="C142" s="2"/>
      <c r="D142" s="2"/>
    </row>
    <row r="143" spans="1:4" ht="18.75" customHeight="1" x14ac:dyDescent="0.25">
      <c r="A143" s="1" t="s">
        <v>14</v>
      </c>
      <c r="B143" s="4">
        <v>460605</v>
      </c>
      <c r="C143" s="4"/>
      <c r="D143" s="2"/>
    </row>
    <row r="144" spans="1:4" ht="12" customHeight="1" x14ac:dyDescent="0.25">
      <c r="A144" s="29"/>
      <c r="B144" s="4"/>
      <c r="C144" s="4"/>
      <c r="D144" s="2"/>
    </row>
    <row r="145" spans="1:4" ht="17.25" customHeight="1" x14ac:dyDescent="0.25">
      <c r="A145" s="1" t="s">
        <v>15</v>
      </c>
      <c r="B145" s="4">
        <v>418570</v>
      </c>
      <c r="C145" s="4"/>
      <c r="D145" s="2"/>
    </row>
    <row r="146" spans="1:4" ht="12" customHeight="1" x14ac:dyDescent="0.25">
      <c r="A146" s="28"/>
      <c r="B146" s="2"/>
      <c r="C146" s="2"/>
      <c r="D146" s="2"/>
    </row>
    <row r="147" spans="1:4" ht="15.75" x14ac:dyDescent="0.25">
      <c r="A147" s="28" t="s">
        <v>60</v>
      </c>
      <c r="B147" s="2"/>
      <c r="C147" s="2">
        <f>SUM(C149:C151)</f>
        <v>65849</v>
      </c>
      <c r="D147" s="2"/>
    </row>
    <row r="148" spans="1:4" ht="12.6" customHeight="1" x14ac:dyDescent="0.25">
      <c r="A148" s="28"/>
      <c r="B148" s="2"/>
      <c r="C148" s="2"/>
      <c r="D148" s="2"/>
    </row>
    <row r="149" spans="1:4" x14ac:dyDescent="0.25">
      <c r="A149" s="1" t="s">
        <v>14</v>
      </c>
      <c r="B149" s="4"/>
      <c r="C149" s="4">
        <v>-307292</v>
      </c>
      <c r="D149" s="4"/>
    </row>
    <row r="150" spans="1:4" ht="12.6" customHeight="1" x14ac:dyDescent="0.25">
      <c r="B150" s="4"/>
      <c r="C150" s="4"/>
      <c r="D150" s="4"/>
    </row>
    <row r="151" spans="1:4" ht="15.75" customHeight="1" x14ac:dyDescent="0.25">
      <c r="A151" s="1" t="s">
        <v>15</v>
      </c>
      <c r="B151" s="4"/>
      <c r="C151" s="4">
        <v>373141</v>
      </c>
      <c r="D151" s="4"/>
    </row>
    <row r="152" spans="1:4" ht="10.9" customHeight="1" x14ac:dyDescent="0.25">
      <c r="A152" s="28"/>
      <c r="B152" s="4"/>
      <c r="C152" s="4"/>
      <c r="D152" s="2"/>
    </row>
    <row r="153" spans="1:4" ht="15.75" x14ac:dyDescent="0.25">
      <c r="A153" s="28" t="s">
        <v>61</v>
      </c>
      <c r="B153" s="2"/>
      <c r="C153" s="2">
        <v>439</v>
      </c>
      <c r="D153" s="2"/>
    </row>
    <row r="154" spans="1:4" ht="10.9" customHeight="1" x14ac:dyDescent="0.25">
      <c r="A154" s="28"/>
      <c r="B154" s="4"/>
      <c r="C154" s="4"/>
      <c r="D154" s="2"/>
    </row>
    <row r="155" spans="1:4" ht="20.25" customHeight="1" x14ac:dyDescent="0.25">
      <c r="A155" s="28" t="s">
        <v>62</v>
      </c>
      <c r="B155" s="2">
        <f>B161</f>
        <v>51713</v>
      </c>
      <c r="C155" s="2">
        <f>C179</f>
        <v>-2013398</v>
      </c>
      <c r="D155" s="2"/>
    </row>
    <row r="156" spans="1:4" ht="12" customHeight="1" x14ac:dyDescent="0.25">
      <c r="A156" s="28"/>
      <c r="B156" s="2"/>
      <c r="C156" s="2"/>
      <c r="D156" s="2"/>
    </row>
    <row r="157" spans="1:4" ht="17.25" customHeight="1" x14ac:dyDescent="0.25">
      <c r="A157" s="1" t="s">
        <v>14</v>
      </c>
      <c r="B157" s="4">
        <f>B175</f>
        <v>180813</v>
      </c>
      <c r="C157" s="4">
        <f>C192+C198</f>
        <v>-2008653</v>
      </c>
      <c r="D157" s="2"/>
    </row>
    <row r="158" spans="1:4" ht="13.15" customHeight="1" x14ac:dyDescent="0.25">
      <c r="B158" s="4"/>
      <c r="C158" s="2"/>
      <c r="D158" s="2"/>
    </row>
    <row r="159" spans="1:4" ht="17.25" customHeight="1" x14ac:dyDescent="0.25">
      <c r="A159" s="1" t="s">
        <v>15</v>
      </c>
      <c r="B159" s="4">
        <f>B155-B157</f>
        <v>-129100</v>
      </c>
      <c r="C159" s="4">
        <f>C155-C157</f>
        <v>-4745</v>
      </c>
      <c r="D159" s="2"/>
    </row>
    <row r="160" spans="1:4" ht="12.6" customHeight="1" x14ac:dyDescent="0.25">
      <c r="B160" s="2"/>
      <c r="C160" s="2"/>
      <c r="D160" s="2"/>
    </row>
    <row r="161" spans="1:4" ht="24" customHeight="1" x14ac:dyDescent="0.25">
      <c r="A161" s="5" t="s">
        <v>63</v>
      </c>
      <c r="B161" s="2">
        <f>B163+B167</f>
        <v>51713</v>
      </c>
      <c r="C161" s="2"/>
      <c r="D161" s="2"/>
    </row>
    <row r="162" spans="1:4" ht="13.9" customHeight="1" x14ac:dyDescent="0.25">
      <c r="A162" s="5"/>
      <c r="B162" s="2"/>
      <c r="C162" s="2"/>
      <c r="D162" s="2"/>
    </row>
    <row r="163" spans="1:4" ht="15.75" x14ac:dyDescent="0.25">
      <c r="A163" s="1" t="s">
        <v>64</v>
      </c>
      <c r="B163" s="4">
        <f>B165</f>
        <v>-13921</v>
      </c>
      <c r="C163" s="2"/>
      <c r="D163" s="2"/>
    </row>
    <row r="164" spans="1:4" ht="13.15" customHeight="1" x14ac:dyDescent="0.25">
      <c r="B164" s="4"/>
      <c r="C164" s="2"/>
      <c r="D164" s="2"/>
    </row>
    <row r="165" spans="1:4" ht="15.75" x14ac:dyDescent="0.25">
      <c r="A165" s="1" t="s">
        <v>15</v>
      </c>
      <c r="B165" s="4">
        <v>-13921</v>
      </c>
      <c r="C165" s="2"/>
      <c r="D165" s="2"/>
    </row>
    <row r="166" spans="1:4" ht="13.15" customHeight="1" x14ac:dyDescent="0.25">
      <c r="A166" s="5"/>
      <c r="B166" s="2"/>
      <c r="C166" s="2"/>
      <c r="D166" s="2"/>
    </row>
    <row r="167" spans="1:4" ht="18" customHeight="1" x14ac:dyDescent="0.25">
      <c r="A167" s="1" t="s">
        <v>65</v>
      </c>
      <c r="B167" s="4">
        <f>B169+B171+B173</f>
        <v>65634</v>
      </c>
      <c r="C167" s="4"/>
      <c r="D167" s="2"/>
    </row>
    <row r="168" spans="1:4" ht="12" customHeight="1" x14ac:dyDescent="0.25">
      <c r="B168" s="4"/>
      <c r="C168" s="4"/>
      <c r="D168" s="2"/>
    </row>
    <row r="169" spans="1:4" ht="17.25" customHeight="1" x14ac:dyDescent="0.25">
      <c r="A169" s="1" t="s">
        <v>66</v>
      </c>
      <c r="B169" s="4">
        <v>12108</v>
      </c>
      <c r="C169" s="4"/>
      <c r="D169" s="2"/>
    </row>
    <row r="170" spans="1:4" ht="12" customHeight="1" x14ac:dyDescent="0.25">
      <c r="B170" s="4"/>
      <c r="C170" s="4"/>
      <c r="D170" s="2"/>
    </row>
    <row r="171" spans="1:4" ht="17.25" customHeight="1" x14ac:dyDescent="0.25">
      <c r="A171" s="1" t="s">
        <v>67</v>
      </c>
      <c r="B171" s="4">
        <v>-171168</v>
      </c>
      <c r="C171" s="4"/>
      <c r="D171" s="2"/>
    </row>
    <row r="172" spans="1:4" ht="18.75" customHeight="1" x14ac:dyDescent="0.25">
      <c r="B172" s="4"/>
      <c r="C172" s="4"/>
      <c r="D172" s="2"/>
    </row>
    <row r="173" spans="1:4" ht="18" customHeight="1" x14ac:dyDescent="0.25">
      <c r="A173" s="1" t="s">
        <v>15</v>
      </c>
      <c r="B173" s="4">
        <v>224694</v>
      </c>
      <c r="C173" s="4"/>
      <c r="D173" s="2"/>
    </row>
    <row r="174" spans="1:4" ht="16.5" customHeight="1" x14ac:dyDescent="0.25">
      <c r="B174" s="4"/>
      <c r="C174" s="4"/>
      <c r="D174" s="2"/>
    </row>
    <row r="175" spans="1:4" ht="19.5" customHeight="1" x14ac:dyDescent="0.25">
      <c r="A175" s="1" t="s">
        <v>68</v>
      </c>
      <c r="B175" s="4">
        <v>180813</v>
      </c>
      <c r="C175" s="4"/>
      <c r="D175" s="2"/>
    </row>
    <row r="176" spans="1:4" ht="18" customHeight="1" x14ac:dyDescent="0.25">
      <c r="B176" s="4"/>
      <c r="C176" s="4"/>
      <c r="D176" s="2"/>
    </row>
    <row r="177" spans="1:4" ht="16.5" customHeight="1" x14ac:dyDescent="0.25">
      <c r="A177" s="1" t="s">
        <v>69</v>
      </c>
      <c r="B177" s="4">
        <v>43881</v>
      </c>
      <c r="C177" s="4"/>
      <c r="D177" s="2"/>
    </row>
    <row r="178" spans="1:4" ht="19.5" customHeight="1" x14ac:dyDescent="0.25">
      <c r="B178" s="4"/>
      <c r="C178" s="4"/>
      <c r="D178" s="2"/>
    </row>
    <row r="179" spans="1:4" ht="21" customHeight="1" x14ac:dyDescent="0.25">
      <c r="A179" s="5" t="s">
        <v>70</v>
      </c>
      <c r="B179" s="2"/>
      <c r="C179" s="2">
        <f>C181+C185</f>
        <v>-2013398</v>
      </c>
      <c r="D179" s="2"/>
    </row>
    <row r="180" spans="1:4" ht="16.5" customHeight="1" x14ac:dyDescent="0.25">
      <c r="A180" s="5"/>
      <c r="B180" s="2"/>
      <c r="C180" s="2"/>
      <c r="D180" s="2"/>
    </row>
    <row r="181" spans="1:4" ht="25.5" customHeight="1" x14ac:dyDescent="0.25">
      <c r="A181" s="1" t="s">
        <v>64</v>
      </c>
      <c r="B181" s="2"/>
      <c r="C181" s="4">
        <f>C183</f>
        <v>54</v>
      </c>
      <c r="D181" s="2"/>
    </row>
    <row r="182" spans="1:4" ht="15.75" x14ac:dyDescent="0.25">
      <c r="B182" s="2"/>
      <c r="C182" s="4"/>
      <c r="D182" s="2"/>
    </row>
    <row r="183" spans="1:4" ht="18.75" customHeight="1" x14ac:dyDescent="0.25">
      <c r="A183" s="1" t="s">
        <v>15</v>
      </c>
      <c r="B183" s="2"/>
      <c r="C183" s="4">
        <v>54</v>
      </c>
      <c r="D183" s="2"/>
    </row>
    <row r="184" spans="1:4" ht="14.25" customHeight="1" x14ac:dyDescent="0.25">
      <c r="B184" s="2"/>
      <c r="C184" s="4"/>
      <c r="D184" s="2"/>
    </row>
    <row r="185" spans="1:4" ht="18.75" customHeight="1" x14ac:dyDescent="0.25">
      <c r="A185" s="1" t="s">
        <v>65</v>
      </c>
      <c r="B185" s="2"/>
      <c r="C185" s="4">
        <f>C190+C196</f>
        <v>-2013452</v>
      </c>
      <c r="D185" s="2"/>
    </row>
    <row r="186" spans="1:4" ht="16.5" customHeight="1" x14ac:dyDescent="0.25">
      <c r="A186" s="17"/>
      <c r="B186" s="18" t="s">
        <v>49</v>
      </c>
      <c r="C186" s="18" t="s">
        <v>50</v>
      </c>
    </row>
    <row r="187" spans="1:4" ht="16.149999999999999" customHeight="1" x14ac:dyDescent="0.25">
      <c r="A187" s="19"/>
      <c r="B187" s="21" t="s">
        <v>51</v>
      </c>
      <c r="C187" s="21" t="s">
        <v>52</v>
      </c>
    </row>
    <row r="188" spans="1:4" ht="19.5" customHeight="1" x14ac:dyDescent="0.25">
      <c r="A188" s="22"/>
      <c r="B188" s="25" t="s">
        <v>53</v>
      </c>
      <c r="C188" s="25" t="s">
        <v>54</v>
      </c>
    </row>
    <row r="189" spans="1:4" ht="16.149999999999999" customHeight="1" x14ac:dyDescent="0.25"/>
    <row r="190" spans="1:4" ht="19.5" customHeight="1" x14ac:dyDescent="0.25">
      <c r="A190" s="1" t="s">
        <v>66</v>
      </c>
      <c r="B190" s="2"/>
      <c r="C190" s="4">
        <f>C192+C194</f>
        <v>-2004799</v>
      </c>
      <c r="D190" s="2"/>
    </row>
    <row r="191" spans="1:4" ht="14.45" customHeight="1" x14ac:dyDescent="0.25">
      <c r="B191" s="2"/>
      <c r="C191" s="4"/>
      <c r="D191" s="2"/>
    </row>
    <row r="192" spans="1:4" ht="16.5" customHeight="1" x14ac:dyDescent="0.25">
      <c r="A192" s="1" t="s">
        <v>14</v>
      </c>
      <c r="B192" s="2"/>
      <c r="C192" s="4">
        <v>-2000000</v>
      </c>
      <c r="D192" s="2"/>
    </row>
    <row r="193" spans="1:4" ht="14.45" customHeight="1" x14ac:dyDescent="0.25">
      <c r="B193" s="2"/>
      <c r="C193" s="2"/>
      <c r="D193" s="2"/>
    </row>
    <row r="194" spans="1:4" ht="18" customHeight="1" x14ac:dyDescent="0.25">
      <c r="A194" s="1" t="s">
        <v>71</v>
      </c>
      <c r="B194" s="4"/>
      <c r="C194" s="4">
        <v>-4799</v>
      </c>
      <c r="D194" s="2"/>
    </row>
    <row r="195" spans="1:4" ht="14.45" customHeight="1" x14ac:dyDescent="0.25">
      <c r="B195" s="4"/>
      <c r="D195" s="2"/>
    </row>
    <row r="196" spans="1:4" ht="15.75" customHeight="1" x14ac:dyDescent="0.25">
      <c r="A196" s="1" t="s">
        <v>15</v>
      </c>
      <c r="B196" s="4"/>
      <c r="C196" s="4">
        <f>C198</f>
        <v>-8653</v>
      </c>
      <c r="D196" s="2"/>
    </row>
    <row r="197" spans="1:4" ht="15.75" customHeight="1" x14ac:dyDescent="0.25">
      <c r="B197" s="4"/>
      <c r="D197" s="2"/>
    </row>
    <row r="198" spans="1:4" ht="14.25" customHeight="1" x14ac:dyDescent="0.25">
      <c r="A198" s="1" t="s">
        <v>14</v>
      </c>
      <c r="B198" s="4"/>
      <c r="C198" s="4">
        <v>-8653</v>
      </c>
      <c r="D198" s="2"/>
    </row>
    <row r="199" spans="1:4" ht="14.45" customHeight="1" x14ac:dyDescent="0.25">
      <c r="B199" s="4"/>
      <c r="D199" s="2"/>
    </row>
    <row r="200" spans="1:4" ht="15.75" customHeight="1" x14ac:dyDescent="0.25">
      <c r="A200" s="28" t="s">
        <v>72</v>
      </c>
      <c r="B200" s="2">
        <f>B206</f>
        <v>-749333</v>
      </c>
      <c r="C200" s="2">
        <f>C234</f>
        <v>-47920</v>
      </c>
      <c r="D200" s="2"/>
    </row>
    <row r="201" spans="1:4" ht="18" customHeight="1" x14ac:dyDescent="0.25">
      <c r="B201" s="2"/>
      <c r="C201" s="2"/>
      <c r="D201" s="2"/>
    </row>
    <row r="202" spans="1:4" ht="20.25" customHeight="1" x14ac:dyDescent="0.25">
      <c r="A202" s="1" t="s">
        <v>14</v>
      </c>
      <c r="B202" s="4">
        <f>B210+B230</f>
        <v>-2313847</v>
      </c>
      <c r="C202" s="4">
        <f>C246+C264</f>
        <v>267527</v>
      </c>
      <c r="D202" s="2"/>
    </row>
    <row r="203" spans="1:4" ht="16.149999999999999" customHeight="1" x14ac:dyDescent="0.25">
      <c r="A203" s="29"/>
      <c r="B203" s="4"/>
      <c r="C203" s="4"/>
      <c r="D203" s="2"/>
    </row>
    <row r="204" spans="1:4" ht="15.75" customHeight="1" x14ac:dyDescent="0.25">
      <c r="A204" s="1" t="s">
        <v>15</v>
      </c>
      <c r="B204" s="4">
        <f>B200-B202</f>
        <v>1564514</v>
      </c>
      <c r="C204" s="4">
        <f>C200-C202</f>
        <v>-315447</v>
      </c>
      <c r="D204" s="2"/>
    </row>
    <row r="205" spans="1:4" ht="18.75" customHeight="1" x14ac:dyDescent="0.25">
      <c r="D205" s="2"/>
    </row>
    <row r="206" spans="1:4" ht="15.75" x14ac:dyDescent="0.25">
      <c r="A206" s="5" t="s">
        <v>73</v>
      </c>
      <c r="B206" s="2">
        <f>B208+B220+B228</f>
        <v>-749333</v>
      </c>
      <c r="C206" s="2"/>
      <c r="D206" s="2"/>
    </row>
    <row r="207" spans="1:4" ht="17.25" customHeight="1" x14ac:dyDescent="0.25">
      <c r="B207" s="2"/>
      <c r="C207" s="2"/>
      <c r="D207" s="2"/>
    </row>
    <row r="208" spans="1:4" ht="20.25" customHeight="1" x14ac:dyDescent="0.25">
      <c r="A208" s="1" t="s">
        <v>74</v>
      </c>
      <c r="B208" s="4">
        <f>B210+B212</f>
        <v>-851825</v>
      </c>
      <c r="C208" s="4"/>
      <c r="D208" s="2"/>
    </row>
    <row r="209" spans="1:4" ht="18" customHeight="1" x14ac:dyDescent="0.25">
      <c r="B209" s="4"/>
      <c r="C209" s="2"/>
      <c r="D209" s="2"/>
    </row>
    <row r="210" spans="1:4" ht="20.25" customHeight="1" x14ac:dyDescent="0.25">
      <c r="A210" s="1" t="s">
        <v>75</v>
      </c>
      <c r="B210" s="4">
        <v>-2297099</v>
      </c>
      <c r="C210" s="4"/>
      <c r="D210" s="2"/>
    </row>
    <row r="211" spans="1:4" ht="16.5" customHeight="1" x14ac:dyDescent="0.25">
      <c r="C211" s="2"/>
      <c r="D211" s="2"/>
    </row>
    <row r="212" spans="1:4" ht="15.75" x14ac:dyDescent="0.25">
      <c r="A212" s="1" t="s">
        <v>76</v>
      </c>
      <c r="B212" s="24">
        <f>B214+B216+B218</f>
        <v>1445274</v>
      </c>
      <c r="C212" s="2"/>
      <c r="D212" s="2"/>
    </row>
    <row r="213" spans="1:4" ht="15.75" x14ac:dyDescent="0.25">
      <c r="C213" s="2"/>
      <c r="D213" s="2"/>
    </row>
    <row r="214" spans="1:4" ht="15.75" x14ac:dyDescent="0.25">
      <c r="A214" s="1" t="s">
        <v>77</v>
      </c>
      <c r="B214" s="4">
        <v>887155</v>
      </c>
      <c r="C214" s="2"/>
      <c r="D214" s="2"/>
    </row>
    <row r="215" spans="1:4" ht="15.75" x14ac:dyDescent="0.25">
      <c r="B215" s="2"/>
      <c r="C215" s="2"/>
      <c r="D215" s="2"/>
    </row>
    <row r="216" spans="1:4" ht="20.25" customHeight="1" x14ac:dyDescent="0.25">
      <c r="A216" s="1" t="s">
        <v>78</v>
      </c>
      <c r="B216" s="4">
        <v>617573</v>
      </c>
      <c r="C216" s="4"/>
      <c r="D216" s="2"/>
    </row>
    <row r="217" spans="1:4" ht="18.75" customHeight="1" x14ac:dyDescent="0.25">
      <c r="B217" s="2"/>
      <c r="C217" s="2"/>
      <c r="D217" s="2"/>
    </row>
    <row r="218" spans="1:4" ht="15.75" x14ac:dyDescent="0.25">
      <c r="A218" s="1" t="s">
        <v>79</v>
      </c>
      <c r="B218" s="24">
        <v>-59454</v>
      </c>
      <c r="C218" s="2"/>
      <c r="D218" s="2"/>
    </row>
    <row r="219" spans="1:4" ht="15.75" x14ac:dyDescent="0.25">
      <c r="B219" s="2"/>
      <c r="C219" s="2"/>
      <c r="D219" s="2"/>
    </row>
    <row r="220" spans="1:4" ht="15.75" x14ac:dyDescent="0.25">
      <c r="A220" s="1" t="s">
        <v>80</v>
      </c>
      <c r="B220" s="24">
        <f>B222</f>
        <v>19980</v>
      </c>
      <c r="C220" s="2"/>
      <c r="D220" s="2"/>
    </row>
    <row r="221" spans="1:4" ht="15.75" x14ac:dyDescent="0.25">
      <c r="B221" s="24"/>
      <c r="C221" s="2"/>
      <c r="D221" s="2"/>
    </row>
    <row r="222" spans="1:4" ht="15.75" x14ac:dyDescent="0.25">
      <c r="A222" s="1" t="s">
        <v>76</v>
      </c>
      <c r="B222" s="4">
        <f>B224+B226</f>
        <v>19980</v>
      </c>
      <c r="C222" s="4"/>
      <c r="D222" s="2"/>
    </row>
    <row r="223" spans="1:4" ht="15.75" x14ac:dyDescent="0.25">
      <c r="B223" s="2"/>
      <c r="C223" s="2"/>
      <c r="D223" s="2"/>
    </row>
    <row r="224" spans="1:4" ht="21" customHeight="1" x14ac:dyDescent="0.25">
      <c r="A224" s="1" t="s">
        <v>78</v>
      </c>
      <c r="B224" s="4">
        <v>19969</v>
      </c>
      <c r="C224" s="2"/>
      <c r="D224" s="2"/>
    </row>
    <row r="225" spans="1:4" ht="15.75" x14ac:dyDescent="0.25">
      <c r="B225" s="2"/>
      <c r="C225" s="2"/>
      <c r="D225" s="2"/>
    </row>
    <row r="226" spans="1:4" ht="21" customHeight="1" x14ac:dyDescent="0.25">
      <c r="A226" s="1" t="s">
        <v>79</v>
      </c>
      <c r="B226" s="4">
        <v>11</v>
      </c>
      <c r="C226" s="2"/>
      <c r="D226" s="2"/>
    </row>
    <row r="227" spans="1:4" ht="15.75" x14ac:dyDescent="0.25">
      <c r="B227" s="2"/>
      <c r="C227" s="2"/>
      <c r="D227" s="2"/>
    </row>
    <row r="228" spans="1:4" ht="21" customHeight="1" x14ac:dyDescent="0.25">
      <c r="A228" s="1" t="s">
        <v>81</v>
      </c>
      <c r="B228" s="4">
        <f>B230+B232</f>
        <v>82512</v>
      </c>
      <c r="C228" s="2"/>
      <c r="D228" s="2"/>
    </row>
    <row r="229" spans="1:4" ht="15.75" x14ac:dyDescent="0.25">
      <c r="B229" s="4"/>
      <c r="C229" s="2"/>
      <c r="D229" s="2"/>
    </row>
    <row r="230" spans="1:4" ht="19.5" customHeight="1" x14ac:dyDescent="0.25">
      <c r="A230" s="1" t="s">
        <v>75</v>
      </c>
      <c r="B230" s="4">
        <v>-16748</v>
      </c>
      <c r="C230" s="4"/>
      <c r="D230" s="2"/>
    </row>
    <row r="231" spans="1:4" ht="15.75" x14ac:dyDescent="0.25">
      <c r="B231" s="2"/>
      <c r="C231" s="4"/>
      <c r="D231" s="2"/>
    </row>
    <row r="232" spans="1:4" ht="20.25" customHeight="1" x14ac:dyDescent="0.25">
      <c r="A232" s="1" t="s">
        <v>76</v>
      </c>
      <c r="B232" s="4">
        <v>99260</v>
      </c>
      <c r="C232" s="4"/>
      <c r="D232" s="2"/>
    </row>
    <row r="233" spans="1:4" ht="15.75" x14ac:dyDescent="0.25">
      <c r="B233" s="2"/>
      <c r="C233" s="2"/>
      <c r="D233" s="2"/>
    </row>
    <row r="234" spans="1:4" ht="21.75" customHeight="1" x14ac:dyDescent="0.25">
      <c r="A234" s="5" t="s">
        <v>82</v>
      </c>
      <c r="B234" s="2"/>
      <c r="C234" s="23">
        <f>C236+C240+C262+C275+C279</f>
        <v>-47920</v>
      </c>
      <c r="D234" s="2"/>
    </row>
    <row r="235" spans="1:4" ht="15.75" x14ac:dyDescent="0.25">
      <c r="B235" s="2"/>
      <c r="C235" s="2"/>
      <c r="D235" s="2"/>
    </row>
    <row r="236" spans="1:4" ht="20.25" customHeight="1" x14ac:dyDescent="0.25">
      <c r="A236" s="1" t="s">
        <v>74</v>
      </c>
      <c r="B236" s="4"/>
      <c r="C236" s="4">
        <f>C238</f>
        <v>-279379</v>
      </c>
      <c r="D236" s="2"/>
    </row>
    <row r="237" spans="1:4" ht="15.75" x14ac:dyDescent="0.25">
      <c r="B237" s="2"/>
      <c r="C237" s="2"/>
      <c r="D237" s="2"/>
    </row>
    <row r="238" spans="1:4" ht="20.25" customHeight="1" x14ac:dyDescent="0.25">
      <c r="A238" s="1" t="s">
        <v>78</v>
      </c>
      <c r="B238" s="4"/>
      <c r="C238" s="4">
        <v>-279379</v>
      </c>
      <c r="D238" s="2"/>
    </row>
    <row r="239" spans="1:4" ht="15.75" x14ac:dyDescent="0.25">
      <c r="B239" s="4"/>
      <c r="C239" s="2"/>
      <c r="D239" s="2"/>
    </row>
    <row r="240" spans="1:4" ht="20.25" customHeight="1" x14ac:dyDescent="0.25">
      <c r="A240" s="1" t="s">
        <v>80</v>
      </c>
      <c r="B240" s="4"/>
      <c r="C240" s="4">
        <f>C250+C254+C256</f>
        <v>83500</v>
      </c>
      <c r="D240" s="2"/>
    </row>
    <row r="241" spans="1:4" ht="15.75" x14ac:dyDescent="0.25">
      <c r="B241" s="2"/>
      <c r="C241" s="2"/>
      <c r="D241" s="2"/>
    </row>
    <row r="242" spans="1:4" ht="20.25" customHeight="1" x14ac:dyDescent="0.25">
      <c r="A242" s="17"/>
      <c r="B242" s="18" t="s">
        <v>49</v>
      </c>
      <c r="C242" s="18" t="s">
        <v>50</v>
      </c>
    </row>
    <row r="243" spans="1:4" ht="15.75" x14ac:dyDescent="0.25">
      <c r="A243" s="19"/>
      <c r="B243" s="21" t="s">
        <v>51</v>
      </c>
      <c r="C243" s="21" t="s">
        <v>52</v>
      </c>
    </row>
    <row r="244" spans="1:4" ht="15.75" x14ac:dyDescent="0.25">
      <c r="A244" s="22"/>
      <c r="B244" s="25" t="s">
        <v>53</v>
      </c>
      <c r="C244" s="25" t="s">
        <v>54</v>
      </c>
    </row>
    <row r="245" spans="1:4" ht="18.75" customHeight="1" x14ac:dyDescent="0.25"/>
    <row r="246" spans="1:4" ht="18.75" customHeight="1" x14ac:dyDescent="0.25">
      <c r="A246" s="1" t="s">
        <v>83</v>
      </c>
      <c r="B246" s="4"/>
      <c r="C246" s="4">
        <f>C258</f>
        <v>124998</v>
      </c>
      <c r="D246" s="2"/>
    </row>
    <row r="247" spans="1:4" ht="18.75" customHeight="1" x14ac:dyDescent="0.25">
      <c r="B247" s="2"/>
      <c r="C247" s="2"/>
      <c r="D247" s="2"/>
    </row>
    <row r="248" spans="1:4" ht="18.75" customHeight="1" x14ac:dyDescent="0.25">
      <c r="A248" s="1" t="s">
        <v>84</v>
      </c>
      <c r="B248" s="4"/>
      <c r="C248" s="4">
        <f>C240-C246</f>
        <v>-41498</v>
      </c>
      <c r="D248" s="2"/>
    </row>
    <row r="249" spans="1:4" ht="18.75" customHeight="1" x14ac:dyDescent="0.25">
      <c r="B249" s="2"/>
      <c r="C249" s="2"/>
      <c r="D249" s="2"/>
    </row>
    <row r="250" spans="1:4" ht="18.75" customHeight="1" x14ac:dyDescent="0.25">
      <c r="A250" s="1" t="s">
        <v>77</v>
      </c>
      <c r="B250" s="4"/>
      <c r="C250" s="4">
        <f>C252</f>
        <v>-115277</v>
      </c>
      <c r="D250" s="2"/>
    </row>
    <row r="251" spans="1:4" ht="18.75" customHeight="1" x14ac:dyDescent="0.25">
      <c r="B251" s="2"/>
      <c r="C251" s="2"/>
      <c r="D251" s="2"/>
    </row>
    <row r="252" spans="1:4" ht="18.75" customHeight="1" x14ac:dyDescent="0.25">
      <c r="A252" s="1" t="s">
        <v>86</v>
      </c>
      <c r="B252" s="4"/>
      <c r="C252" s="4">
        <v>-115277</v>
      </c>
      <c r="D252" s="2"/>
    </row>
    <row r="253" spans="1:4" ht="18.75" customHeight="1" x14ac:dyDescent="0.25">
      <c r="B253" s="2"/>
      <c r="C253" s="2"/>
      <c r="D253" s="2"/>
    </row>
    <row r="254" spans="1:4" ht="18.75" customHeight="1" x14ac:dyDescent="0.25">
      <c r="A254" s="1" t="s">
        <v>78</v>
      </c>
      <c r="B254" s="4"/>
      <c r="C254" s="4">
        <v>77420</v>
      </c>
      <c r="D254" s="2"/>
    </row>
    <row r="255" spans="1:4" ht="18.75" customHeight="1" x14ac:dyDescent="0.25">
      <c r="B255" s="2"/>
      <c r="C255" s="2"/>
      <c r="D255" s="2"/>
    </row>
    <row r="256" spans="1:4" ht="18.75" customHeight="1" x14ac:dyDescent="0.25">
      <c r="A256" s="1" t="s">
        <v>79</v>
      </c>
      <c r="B256" s="4"/>
      <c r="C256" s="4">
        <f>C258+C260</f>
        <v>121357</v>
      </c>
      <c r="D256" s="2"/>
    </row>
    <row r="257" spans="1:4" ht="18.75" customHeight="1" x14ac:dyDescent="0.25">
      <c r="B257" s="2"/>
      <c r="C257" s="2"/>
      <c r="D257" s="2"/>
    </row>
    <row r="258" spans="1:4" ht="18.75" customHeight="1" x14ac:dyDescent="0.25">
      <c r="A258" s="1" t="s">
        <v>85</v>
      </c>
      <c r="B258" s="4"/>
      <c r="C258" s="4">
        <v>124998</v>
      </c>
      <c r="D258" s="2"/>
    </row>
    <row r="259" spans="1:4" ht="18.75" customHeight="1" x14ac:dyDescent="0.25">
      <c r="B259" s="2"/>
      <c r="C259" s="2"/>
      <c r="D259" s="2"/>
    </row>
    <row r="260" spans="1:4" ht="18.75" customHeight="1" x14ac:dyDescent="0.25">
      <c r="A260" s="1" t="s">
        <v>86</v>
      </c>
      <c r="B260" s="4"/>
      <c r="C260" s="4">
        <v>-3641</v>
      </c>
      <c r="D260" s="2"/>
    </row>
    <row r="261" spans="1:4" ht="18.75" customHeight="1" x14ac:dyDescent="0.25">
      <c r="B261" s="2"/>
      <c r="C261" s="2"/>
      <c r="D261" s="2"/>
    </row>
    <row r="262" spans="1:4" ht="18.75" customHeight="1" x14ac:dyDescent="0.25">
      <c r="A262" s="1" t="s">
        <v>81</v>
      </c>
      <c r="B262" s="4"/>
      <c r="C262" s="4">
        <f>C264+C266</f>
        <v>147959</v>
      </c>
      <c r="D262" s="2"/>
    </row>
    <row r="263" spans="1:4" ht="18.75" customHeight="1" x14ac:dyDescent="0.25">
      <c r="B263" s="4"/>
      <c r="C263" s="4"/>
      <c r="D263" s="2"/>
    </row>
    <row r="264" spans="1:4" ht="18.75" customHeight="1" x14ac:dyDescent="0.25">
      <c r="A264" s="1" t="s">
        <v>83</v>
      </c>
      <c r="B264" s="4"/>
      <c r="C264" s="4">
        <v>142529</v>
      </c>
      <c r="D264" s="2"/>
    </row>
    <row r="265" spans="1:4" ht="18.75" customHeight="1" x14ac:dyDescent="0.25">
      <c r="B265" s="2"/>
      <c r="C265" s="2"/>
      <c r="D265" s="2"/>
    </row>
    <row r="266" spans="1:4" ht="18.75" customHeight="1" x14ac:dyDescent="0.25">
      <c r="A266" s="1" t="s">
        <v>76</v>
      </c>
      <c r="B266" s="4"/>
      <c r="C266" s="4">
        <v>5430</v>
      </c>
      <c r="D266" s="2"/>
    </row>
    <row r="267" spans="1:4" ht="18.75" customHeight="1" x14ac:dyDescent="0.25">
      <c r="B267" s="2"/>
      <c r="C267" s="4"/>
      <c r="D267" s="2"/>
    </row>
    <row r="268" spans="1:4" ht="18.75" customHeight="1" x14ac:dyDescent="0.25">
      <c r="A268" s="28" t="s">
        <v>87</v>
      </c>
      <c r="B268" s="2">
        <v>-322905</v>
      </c>
      <c r="C268" s="4"/>
      <c r="D268" s="2"/>
    </row>
    <row r="269" spans="1:4" ht="18.75" customHeight="1" x14ac:dyDescent="0.25"/>
    <row r="270" spans="1:4" ht="18.75" customHeight="1" x14ac:dyDescent="0.25">
      <c r="A270" s="17" t="s">
        <v>4</v>
      </c>
      <c r="B270" s="26" t="s">
        <v>5</v>
      </c>
      <c r="C270" s="26" t="s">
        <v>6</v>
      </c>
      <c r="D270" s="18" t="s">
        <v>7</v>
      </c>
    </row>
    <row r="271" spans="1:4" ht="18.75" customHeight="1" x14ac:dyDescent="0.25">
      <c r="A271" s="30"/>
      <c r="B271" s="3" t="s">
        <v>8</v>
      </c>
      <c r="C271" s="3" t="s">
        <v>9</v>
      </c>
      <c r="D271" s="27"/>
    </row>
    <row r="272" spans="1:4" ht="18.75" customHeight="1" x14ac:dyDescent="0.25">
      <c r="B272" s="16"/>
    </row>
    <row r="273" spans="1:4" ht="18.75" customHeight="1" x14ac:dyDescent="0.25">
      <c r="A273" s="28" t="s">
        <v>88</v>
      </c>
      <c r="B273" s="23">
        <v>190895</v>
      </c>
      <c r="C273" s="23"/>
      <c r="D273" s="2">
        <f>B273-C273</f>
        <v>190895</v>
      </c>
    </row>
    <row r="275" spans="1:4" x14ac:dyDescent="0.25">
      <c r="D275" s="5"/>
    </row>
    <row r="278" spans="1:4" x14ac:dyDescent="0.25">
      <c r="A278" s="5"/>
    </row>
    <row r="280" spans="1:4" x14ac:dyDescent="0.25">
      <c r="C280" s="5"/>
    </row>
    <row r="281" spans="1:4" ht="15.75" x14ac:dyDescent="0.25">
      <c r="A281" s="28"/>
      <c r="B281" s="28"/>
    </row>
    <row r="282" spans="1:4" ht="15.75" x14ac:dyDescent="0.25">
      <c r="A282" s="28"/>
      <c r="B282" s="28"/>
    </row>
    <row r="283" spans="1:4" ht="15.75" x14ac:dyDescent="0.25">
      <c r="C283" s="28"/>
      <c r="D283" s="28"/>
    </row>
    <row r="287" spans="1:4" ht="15.75" x14ac:dyDescent="0.25">
      <c r="C287" s="28"/>
      <c r="D287" s="28"/>
    </row>
    <row r="288" spans="1:4" ht="15.75" x14ac:dyDescent="0.25">
      <c r="D288" s="28"/>
    </row>
    <row r="289" spans="2:4" ht="15.75" x14ac:dyDescent="0.25">
      <c r="D289" s="28"/>
    </row>
    <row r="301" spans="2:4" ht="15.75" x14ac:dyDescent="0.25">
      <c r="B301" s="28"/>
    </row>
    <row r="302" spans="2:4" ht="15.75" x14ac:dyDescent="0.25">
      <c r="B302" s="28"/>
    </row>
    <row r="303" spans="2:4" ht="15.75" x14ac:dyDescent="0.25">
      <c r="C303" s="28"/>
      <c r="D303" s="28"/>
    </row>
    <row r="304" spans="2:4" ht="15.75" x14ac:dyDescent="0.25">
      <c r="C304" s="28"/>
      <c r="D304" s="28"/>
    </row>
    <row r="328" spans="3:3" x14ac:dyDescent="0.25">
      <c r="C328" s="5"/>
    </row>
    <row r="329" spans="3:3" x14ac:dyDescent="0.25">
      <c r="C329" s="5"/>
    </row>
  </sheetData>
  <mergeCells count="5">
    <mergeCell ref="A4:D4"/>
    <mergeCell ref="A5:D5"/>
    <mergeCell ref="C6:D6"/>
    <mergeCell ref="A7:A8"/>
    <mergeCell ref="D7:D8"/>
  </mergeCells>
  <pageMargins left="0.51181102362204722" right="0.51181102362204722" top="0.51181102362204722" bottom="0.27559055118110237" header="0.51181102362204722" footer="0.23622047244094491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2026 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2026-06-11T07:45:57Z</dcterms:modified>
</cp:coreProperties>
</file>