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120" yWindow="460" windowWidth="28440" windowHeight="15940"/>
  </bookViews>
  <sheets>
    <sheet name="Forma 11" sheetId="2" r:id="rId1"/>
    <sheet name="Forma 11 (2)" sheetId="4" state="hidden" r:id="rId2"/>
    <sheet name="yanvar-mart_sirketler" sheetId="3" state="hidden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3" l="1"/>
  <c r="B15" i="3"/>
  <c r="E26" i="2"/>
  <c r="E4" i="2"/>
  <c r="D4" i="2"/>
  <c r="D8" i="2"/>
  <c r="D10" i="2"/>
  <c r="D12" i="2"/>
  <c r="D14" i="2"/>
  <c r="D15" i="2"/>
  <c r="D16" i="2"/>
  <c r="D17" i="2"/>
  <c r="D18" i="2"/>
  <c r="D19" i="2"/>
  <c r="D20" i="2"/>
  <c r="D21" i="2"/>
  <c r="D22" i="2"/>
  <c r="D23" i="2"/>
  <c r="D24" i="2"/>
  <c r="D26" i="2"/>
  <c r="D27" i="2"/>
  <c r="D3" i="2"/>
  <c r="D11" i="2"/>
  <c r="D7" i="2"/>
  <c r="E8" i="2"/>
  <c r="E16" i="2"/>
  <c r="D13" i="2"/>
  <c r="D9" i="2"/>
  <c r="E3" i="2"/>
  <c r="D6" i="2"/>
  <c r="E6" i="2"/>
  <c r="E20" i="2"/>
  <c r="E24" i="2"/>
  <c r="E12" i="2"/>
  <c r="E22" i="2"/>
  <c r="E10" i="2"/>
  <c r="E18" i="2"/>
  <c r="E14" i="2"/>
  <c r="E25" i="2"/>
  <c r="E27" i="4"/>
  <c r="E25" i="4"/>
  <c r="E23" i="4"/>
  <c r="E21" i="4"/>
  <c r="E19" i="4"/>
  <c r="E17" i="4"/>
  <c r="E15" i="4"/>
  <c r="E13" i="4"/>
  <c r="E11" i="4"/>
  <c r="E9" i="4"/>
  <c r="E7" i="4"/>
  <c r="E5" i="4"/>
  <c r="D17" i="4"/>
  <c r="D11" i="4"/>
  <c r="D7" i="4"/>
  <c r="E8" i="4"/>
  <c r="D27" i="4"/>
  <c r="D25" i="4"/>
  <c r="D23" i="4"/>
  <c r="D21" i="4"/>
  <c r="D19" i="4"/>
  <c r="D13" i="4"/>
  <c r="E12" i="4"/>
  <c r="E26" i="4"/>
  <c r="E24" i="4"/>
  <c r="E22" i="4"/>
  <c r="E20" i="4"/>
  <c r="E18" i="4"/>
  <c r="E16" i="4"/>
  <c r="E14" i="4"/>
  <c r="E10" i="4"/>
  <c r="D26" i="4"/>
  <c r="D24" i="4"/>
  <c r="D22" i="4"/>
  <c r="D20" i="4"/>
  <c r="D18" i="4"/>
  <c r="D16" i="4"/>
  <c r="D14" i="4"/>
  <c r="D12" i="4"/>
  <c r="D10" i="4"/>
  <c r="D8" i="4"/>
  <c r="D6" i="4"/>
  <c r="D15" i="4"/>
  <c r="D9" i="4"/>
  <c r="D5" i="4"/>
  <c r="E6" i="4"/>
  <c r="E7" i="2"/>
  <c r="E11" i="2"/>
  <c r="E15" i="2"/>
  <c r="E19" i="2"/>
  <c r="E23" i="2"/>
  <c r="E27" i="2"/>
  <c r="D25" i="2"/>
  <c r="D5" i="2"/>
  <c r="D28" i="2"/>
  <c r="E5" i="2"/>
  <c r="E9" i="2"/>
  <c r="E13" i="2"/>
  <c r="E17" i="2"/>
  <c r="E21" i="2"/>
  <c r="D28" i="4"/>
  <c r="E28" i="4"/>
  <c r="E28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</calcChain>
</file>

<file path=xl/sharedStrings.xml><?xml version="1.0" encoding="utf-8"?>
<sst xmlns="http://schemas.openxmlformats.org/spreadsheetml/2006/main" count="110" uniqueCount="72">
  <si>
    <t>“A-Qroup Sığorta Şirkəti” Açıq Səhmdar Cəmiyyəti</t>
  </si>
  <si>
    <t>“AtaSığorta” Açıq Səhmdar Cəmiyyəti</t>
  </si>
  <si>
    <t>“Atəşgah” Sığorta Şirkəti Açıq Səhmdar Cəmiyyəti</t>
  </si>
  <si>
    <t>“Atəşgah Həyat” Sığorta Şirkəti Açıq Səhmdar Cəmiyyəti</t>
  </si>
  <si>
    <t>“Azərbaycan Sənaye Sığorta” Açıq Səhmdar Cəmiyyəti</t>
  </si>
  <si>
    <t>“Azərqarant Sığorta” Açıq Səhmdar Cəmiyyəti</t>
  </si>
  <si>
    <t>“AzSığorta” Açıq Səhmdar Cəmiyyəti</t>
  </si>
  <si>
    <t>“Bakı Sığorta” Açıq Səhmdar Cəmiyyəti</t>
  </si>
  <si>
    <t>“Başak İnam Sığorta Şirkəti” Açıq Səhmdar Cəmiyyəti</t>
  </si>
  <si>
    <t>“Mega Sığorta” Açıq Səhmdar Cəmiyyəti</t>
  </si>
  <si>
    <t>“Beynəlxalq Sığorta Şirkəti” Açıq Səhmdar Cəmiyyəti</t>
  </si>
  <si>
    <t>“Günay Sığorta” Açıq Səhmdar Cəmiyyəti</t>
  </si>
  <si>
    <t>“Xalq Sığorta” Açıq Səhmdar Cəmiyyəti</t>
  </si>
  <si>
    <t>“Qala Həyat” Sığorta Şirkəti Açıq Səhmdar Cəmiyyəti</t>
  </si>
  <si>
    <t>“AXA MBASK” Sığorta Şirkəti Açıq Səhmdar Cəmiyyəti</t>
  </si>
  <si>
    <t>“Paşa Sığorta” Şirkəti Açıq Səhmdar Cəmiyyəti</t>
  </si>
  <si>
    <t>“Standard Insurance” Sığorta Şirkəti Açıq Səhmdar Cəmiyyəti</t>
  </si>
  <si>
    <t>“Rəvan Sığorta” Açıq Səhmdar Cəmiyyəti</t>
  </si>
  <si>
    <t>“Paşa Həyat Sığorta” Açıq Səhmdar Cəmiyyəti</t>
  </si>
  <si>
    <t>“İPƏK YOLU SIĞORTA” ASC</t>
  </si>
  <si>
    <t>Azərbaycan Respublikası Dövlət Sığorta Kommersiya Şirkəti</t>
  </si>
  <si>
    <t>YEKUN</t>
  </si>
  <si>
    <t>№</t>
  </si>
  <si>
    <t>Sığortaçının adı</t>
  </si>
  <si>
    <t>Sığorta Haqları</t>
  </si>
  <si>
    <t>Sığorta Ödənişləri</t>
  </si>
  <si>
    <t>“Qala Sığorta” Açıq Səhmdar Cəmiyyəti</t>
  </si>
  <si>
    <t>“Amrah Sığorta” Açıq Səhmdar Cəmiyyəti</t>
  </si>
  <si>
    <t>“Buta Sığorta” Açıq Səhmdar Cəmiyyəti</t>
  </si>
  <si>
    <t>“Alfa Sığorta” Açıq Səhmdar Cəmiyyəti</t>
  </si>
  <si>
    <t>Hesablanmış sığorta haqları və verilmiş sığorta ödənişləri haqqında (2017 Yanvar - Mart)</t>
  </si>
  <si>
    <t>Sıra nömrəsi</t>
  </si>
  <si>
    <t>Sığorta haqları</t>
  </si>
  <si>
    <t>Sığorta ödənişləri</t>
  </si>
  <si>
    <t>"Royal Sığorta" Açıq Səhmdar Cəmiyyəti</t>
  </si>
  <si>
    <t>-</t>
  </si>
  <si>
    <t>Analiz yoxlama</t>
  </si>
  <si>
    <t>“Era Trans Sığorta” Sığorta Şirkəti Açıq Səhmdar Cəmiyyəti</t>
  </si>
  <si>
    <t>“Fidan Sığorta” Açıq Səhmdar Cəmiyyəti</t>
  </si>
  <si>
    <t>“Qarant Sığorta” Açıq Səhmdar Cəmiyyəti</t>
  </si>
  <si>
    <t>CƏMİ</t>
  </si>
  <si>
    <t xml:space="preserve">2017-ci ilin yanvar-mart ayı üzrə </t>
  </si>
  <si>
    <t xml:space="preserve">    Premiums Written and Claims Paid in January-March 2017
(based on ad-hoc reports)                                                                                                                                        
</t>
  </si>
  <si>
    <t>Company name</t>
  </si>
  <si>
    <t>Premiums</t>
  </si>
  <si>
    <t>Claims paid</t>
  </si>
  <si>
    <t>"A-Group Insurance Company" OJSC</t>
  </si>
  <si>
    <t>"AXA MBASK" Insurance Company OJSC</t>
  </si>
  <si>
    <t>"AtaInsurance" OJSC</t>
  </si>
  <si>
    <t>“Alfa Insurance”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</si>
  <si>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</si>
  <si>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</si>
  <si>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</si>
  <si>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</si>
  <si>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</si>
  <si>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"Azergarant Insurance" OJSC</t>
  </si>
  <si>
    <t>"Baku Insurance" OJSC</t>
  </si>
  <si>
    <t>"Bashak Inam" OJSC</t>
  </si>
  <si>
    <t>"International Insurance Company" OJSC</t>
  </si>
  <si>
    <t>"Buta Insurance"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</si>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</sst>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284775"/>
      <name val="Calibri"/>
      <family val="2"/>
      <scheme val="minor"/>
    </font>
    <font>
      <b/>
      <sz val="12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33" borderId="10" xfId="0" applyFont="1" applyFill="1" applyBorder="1" applyAlignment="1">
      <alignment horizont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4" fontId="22" fillId="36" borderId="10" xfId="0" applyNumberFormat="1" applyFont="1" applyFill="1" applyBorder="1" applyAlignment="1">
      <alignment horizontal="center" vertical="center" wrapText="1"/>
    </xf>
    <xf numFmtId="4" fontId="23" fillId="34" borderId="10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" fillId="0" borderId="0" xfId="43"/>
    <xf numFmtId="0" fontId="26" fillId="35" borderId="10" xfId="43" applyFont="1" applyFill="1" applyBorder="1" applyAlignment="1">
      <alignment horizontal="center" wrapText="1"/>
    </xf>
    <xf numFmtId="0" fontId="27" fillId="33" borderId="10" xfId="43" applyFont="1" applyFill="1" applyBorder="1" applyAlignment="1">
      <alignment wrapText="1"/>
    </xf>
    <xf numFmtId="0" fontId="28" fillId="34" borderId="10" xfId="43" applyFont="1" applyFill="1" applyBorder="1" applyAlignment="1">
      <alignment wrapText="1"/>
    </xf>
    <xf numFmtId="0" fontId="23" fillId="38" borderId="10" xfId="0" applyFont="1" applyFill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center" wrapText="1"/>
    </xf>
    <xf numFmtId="4" fontId="23" fillId="38" borderId="10" xfId="0" applyNumberFormat="1" applyFont="1" applyFill="1" applyBorder="1" applyAlignment="1">
      <alignment horizontal="center" vertical="center" wrapText="1"/>
    </xf>
    <xf numFmtId="0" fontId="23" fillId="38" borderId="14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4" fontId="22" fillId="36" borderId="12" xfId="0" applyNumberFormat="1" applyFont="1" applyFill="1" applyBorder="1" applyAlignment="1">
      <alignment horizontal="center" vertical="center" wrapText="1"/>
    </xf>
    <xf numFmtId="0" fontId="23" fillId="38" borderId="11" xfId="0" applyFont="1" applyFill="1" applyBorder="1" applyAlignment="1">
      <alignment horizontal="center" vertical="center" wrapText="1"/>
    </xf>
    <xf numFmtId="0" fontId="20" fillId="37" borderId="0" xfId="0" applyFont="1" applyFill="1" applyBorder="1" applyAlignment="1">
      <alignment horizontal="center" vertical="center" wrapText="1"/>
    </xf>
    <xf numFmtId="0" fontId="24" fillId="0" borderId="0" xfId="43" applyFont="1" applyAlignment="1">
      <alignment horizontal="center" wrapText="1"/>
    </xf>
    <xf numFmtId="0" fontId="25" fillId="0" borderId="13" xfId="43" applyFont="1" applyBorder="1" applyAlignment="1">
      <alignment horizontal="center" wrapText="1"/>
    </xf>
    <xf numFmtId="0" fontId="29" fillId="0" borderId="0" xfId="43" applyFont="1" applyFill="1" applyAlignment="1">
      <alignment horizontal="center" vertical="center" wrapText="1"/>
    </xf>
    <xf numFmtId="0" fontId="30" fillId="39" borderId="15" xfId="42" applyFont="1" applyFill="1" applyBorder="1" applyAlignment="1">
      <alignment horizontal="center" vertical="center" wrapText="1"/>
    </xf>
    <xf numFmtId="164" fontId="30" fillId="39" borderId="15" xfId="44" applyFont="1" applyFill="1" applyBorder="1" applyAlignment="1">
      <alignment horizontal="center" vertical="center" wrapText="1"/>
    </xf>
    <xf numFmtId="0" fontId="30" fillId="39" borderId="16" xfId="42" applyFont="1" applyFill="1" applyBorder="1" applyAlignment="1">
      <alignment horizontal="center" vertical="center" wrapText="1"/>
    </xf>
    <xf numFmtId="0" fontId="31" fillId="0" borderId="17" xfId="43" applyFont="1" applyFill="1" applyBorder="1" applyAlignment="1">
      <alignment horizontal="center" vertical="center" wrapText="1"/>
    </xf>
    <xf numFmtId="0" fontId="31" fillId="0" borderId="11" xfId="43" applyFont="1" applyFill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tabSelected="1" zoomScaleSheetLayoutView="100" workbookViewId="0">
      <selection activeCell="C7" sqref="C7:C28"/>
    </sheetView>
  </sheetViews>
  <sheetFormatPr baseColWidth="10" defaultColWidth="8.83203125" defaultRowHeight="15" x14ac:dyDescent="0.2"/>
  <cols>
    <col min="1" max="1" width="3" style="1" customWidth="1"/>
    <col min="2" max="2" width="4" style="2" customWidth="1"/>
    <col min="3" max="3" width="53.5" style="3" customWidth="1"/>
    <col min="4" max="4" width="19.5" style="13" customWidth="1"/>
    <col min="5" max="5" width="18.6640625" style="13" customWidth="1"/>
    <col min="6" max="16384" width="8.83203125" style="1"/>
  </cols>
  <sheetData>
    <row r="1" spans="2:5" ht="68.25" customHeight="1" thickBot="1" x14ac:dyDescent="0.25">
      <c r="B1" s="29" t="s">
        <v>42</v>
      </c>
      <c r="C1" s="29"/>
      <c r="D1" s="29"/>
      <c r="E1" s="29"/>
    </row>
    <row r="2" spans="2:5" ht="21.75" customHeight="1" thickBot="1" x14ac:dyDescent="0.25">
      <c r="B2" s="10" t="s">
        <v>22</v>
      </c>
      <c r="C2" s="30" t="s">
        <v>43</v>
      </c>
      <c r="D2" s="31" t="s">
        <v>44</v>
      </c>
      <c r="E2" s="32" t="s">
        <v>45</v>
      </c>
    </row>
    <row r="3" spans="2:5" ht="22.5" customHeight="1" x14ac:dyDescent="0.2">
      <c r="B3" s="4">
        <v>1</v>
      </c>
      <c r="C3" s="33" t="s">
        <v>46</v>
      </c>
      <c r="D3" s="11" t="e">
        <f>VLOOKUP(C3,'yanvar-mart_sirketler'!$B$4:$D$35,2,0)</f>
        <v>#N/A</v>
      </c>
      <c r="E3" s="11" t="e">
        <f>VLOOKUP(C3,'yanvar-mart_sirketler'!$B$4:$D$35,3,0)</f>
        <v>#N/A</v>
      </c>
    </row>
    <row r="4" spans="2:5" ht="22.5" customHeight="1" x14ac:dyDescent="0.2">
      <c r="B4" s="4">
        <f>B3+1</f>
        <v>2</v>
      </c>
      <c r="C4" s="34" t="s">
        <v>47</v>
      </c>
      <c r="D4" s="11" t="e">
        <f>VLOOKUP(C4,'yanvar-mart_sirketler'!$B$4:$D$35,2,0)</f>
        <v>#N/A</v>
      </c>
      <c r="E4" s="11" t="e">
        <f>VLOOKUP(C4,'yanvar-mart_sirketler'!$B$4:$D$35,3,0)</f>
        <v>#N/A</v>
      </c>
    </row>
    <row r="5" spans="2:5" ht="22.5" customHeight="1" x14ac:dyDescent="0.2">
      <c r="B5" s="4">
        <f t="shared" ref="B5:B27" si="0">B4+1</f>
        <v>3</v>
      </c>
      <c r="C5" s="34" t="s">
        <v>48</v>
      </c>
      <c r="D5" s="11" t="e">
        <f>VLOOKUP(C5,'yanvar-mart_sirketler'!$B$4:$D$35,2,0)</f>
        <v>#N/A</v>
      </c>
      <c r="E5" s="11" t="e">
        <f>VLOOKUP(C5,'yanvar-mart_sirketler'!$B$4:$D$35,3,0)</f>
        <v>#N/A</v>
      </c>
    </row>
    <row r="6" spans="2:5" ht="22.5" customHeight="1" x14ac:dyDescent="0.2">
      <c r="B6" s="4">
        <f t="shared" si="0"/>
        <v>4</v>
      </c>
      <c r="C6" s="5" t="s">
        <v>49</v>
      </c>
      <c r="D6" s="11" t="e">
        <f>VLOOKUP(C6,'yanvar-mart_sirketler'!$B$4:$D$35,2,0)</f>
        <v>#N/A</v>
      </c>
      <c r="E6" s="11" t="e">
        <f>VLOOKUP(C6,'yanvar-mart_sirketler'!$B$4:$D$35,3,0)</f>
        <v>#N/A</v>
      </c>
    </row>
    <row r="7" spans="2:5" ht="22.5" customHeight="1" x14ac:dyDescent="0.2">
      <c r="B7" s="4">
        <f t="shared" si="0"/>
        <v>5</v>
      </c>
      <c r="C7" s="34" t="s">
        <v>50</v>
      </c>
      <c r="D7" s="11" t="e">
        <f>VLOOKUP(C7,'yanvar-mart_sirketler'!$B$4:$D$35,2,0)</f>
        <v>#N/A</v>
      </c>
      <c r="E7" s="11" t="e">
        <f>VLOOKUP(C7,'yanvar-mart_sirketler'!$B$4:$D$35,3,0)</f>
        <v>#N/A</v>
      </c>
    </row>
    <row r="8" spans="2:5" ht="22.5" customHeight="1" x14ac:dyDescent="0.2">
      <c r="B8" s="4">
        <f t="shared" si="0"/>
        <v>6</v>
      </c>
      <c r="C8" s="34" t="s">
        <v>51</v>
      </c>
      <c r="D8" s="11" t="e">
        <f>VLOOKUP(C8,'yanvar-mart_sirketler'!$B$4:$D$35,2,0)</f>
        <v>#N/A</v>
      </c>
      <c r="E8" s="11" t="e">
        <f>VLOOKUP(C8,'yanvar-mart_sirketler'!$B$4:$D$35,3,0)</f>
        <v>#N/A</v>
      </c>
    </row>
    <row r="9" spans="2:5" ht="22.5" customHeight="1" x14ac:dyDescent="0.2">
      <c r="B9" s="4">
        <f t="shared" si="0"/>
        <v>7</v>
      </c>
      <c r="C9" s="34" t="s">
        <v>52</v>
      </c>
      <c r="D9" s="11" t="e">
        <f>VLOOKUP(C9,'yanvar-mart_sirketler'!$B$4:$D$35,2,0)</f>
        <v>#N/A</v>
      </c>
      <c r="E9" s="11" t="e">
        <f>VLOOKUP(C9,'yanvar-mart_sirketler'!$B$4:$D$35,3,0)</f>
        <v>#N/A</v>
      </c>
    </row>
    <row r="10" spans="2:5" ht="22.5" customHeight="1" x14ac:dyDescent="0.2">
      <c r="B10" s="4">
        <f t="shared" si="0"/>
        <v>8</v>
      </c>
      <c r="C10" s="34" t="s">
        <v>53</v>
      </c>
      <c r="D10" s="11">
        <f>VLOOKUP(C10,'yanvar-mart_sirketler'!$B$4:$D$35,2,0)</f>
        <v>7751674</v>
      </c>
      <c r="E10" s="11">
        <f>VLOOKUP(C10,'yanvar-mart_sirketler'!$B$4:$D$35,3,0)</f>
        <v>3153280</v>
      </c>
    </row>
    <row r="11" spans="2:5" ht="22.5" customHeight="1" x14ac:dyDescent="0.2">
      <c r="B11" s="4">
        <f t="shared" si="0"/>
        <v>9</v>
      </c>
      <c r="C11" s="34" t="s">
        <v>54</v>
      </c>
      <c r="D11" s="11" t="e">
        <f>VLOOKUP(C11,'yanvar-mart_sirketler'!$B$4:$D$35,2,0)</f>
        <v>#N/A</v>
      </c>
      <c r="E11" s="11" t="e">
        <f>VLOOKUP(C11,'yanvar-mart_sirketler'!$B$4:$D$35,3,0)</f>
        <v>#N/A</v>
      </c>
    </row>
    <row r="12" spans="2:5" ht="22.5" customHeight="1" x14ac:dyDescent="0.2">
      <c r="B12" s="4">
        <f t="shared" si="0"/>
        <v>10</v>
      </c>
      <c r="C12" s="6" t="s">
        <v>55</v>
      </c>
      <c r="D12" s="11" t="e">
        <f>VLOOKUP(C12,'yanvar-mart_sirketler'!$B$4:$D$35,2,0)</f>
        <v>#N/A</v>
      </c>
      <c r="E12" s="11" t="e">
        <f>VLOOKUP(C12,'yanvar-mart_sirketler'!$B$4:$D$35,3,0)</f>
        <v>#N/A</v>
      </c>
    </row>
    <row r="13" spans="2:5" ht="22.5" customHeight="1" x14ac:dyDescent="0.2">
      <c r="B13" s="4">
        <f t="shared" si="0"/>
        <v>11</v>
      </c>
      <c r="C13" s="5" t="s">
        <v>56</v>
      </c>
      <c r="D13" s="11" t="e">
        <f>VLOOKUP(C13,'yanvar-mart_sirketler'!$B$4:$D$35,2,0)</f>
        <v>#N/A</v>
      </c>
      <c r="E13" s="11" t="e">
        <f>VLOOKUP(C13,'yanvar-mart_sirketler'!$B$4:$D$35,3,0)</f>
        <v>#N/A</v>
      </c>
    </row>
    <row r="14" spans="2:5" ht="22.5" customHeight="1" x14ac:dyDescent="0.2">
      <c r="B14" s="4">
        <f t="shared" si="0"/>
        <v>12</v>
      </c>
      <c r="C14" s="34" t="s">
        <v>57</v>
      </c>
      <c r="D14" s="11" t="e">
        <f>VLOOKUP(C14,'yanvar-mart_sirketler'!$B$4:$D$35,2,0)</f>
        <v>#N/A</v>
      </c>
      <c r="E14" s="11" t="e">
        <f>VLOOKUP(C14,'yanvar-mart_sirketler'!$B$4:$D$35,3,0)</f>
        <v>#N/A</v>
      </c>
    </row>
    <row r="15" spans="2:5" ht="22.5" customHeight="1" x14ac:dyDescent="0.2">
      <c r="B15" s="4">
        <f t="shared" si="0"/>
        <v>13</v>
      </c>
      <c r="C15" s="5" t="s">
        <v>58</v>
      </c>
      <c r="D15" s="11" t="e">
        <f>VLOOKUP(C15,'yanvar-mart_sirketler'!$B$4:$D$35,2,0)</f>
        <v>#N/A</v>
      </c>
      <c r="E15" s="11" t="e">
        <f>VLOOKUP(C15,'yanvar-mart_sirketler'!$B$4:$D$35,3,0)</f>
        <v>#N/A</v>
      </c>
    </row>
    <row r="16" spans="2:5" ht="22.5" customHeight="1" x14ac:dyDescent="0.2">
      <c r="B16" s="4">
        <f t="shared" si="0"/>
        <v>14</v>
      </c>
      <c r="C16" s="5" t="s">
        <v>59</v>
      </c>
      <c r="D16" s="11" t="e">
        <f>VLOOKUP(C16,'yanvar-mart_sirketler'!$B$4:$D$35,2,0)</f>
        <v>#N/A</v>
      </c>
      <c r="E16" s="11" t="e">
        <f>VLOOKUP(C16,'yanvar-mart_sirketler'!$B$4:$D$35,3,0)</f>
        <v>#N/A</v>
      </c>
    </row>
    <row r="17" spans="2:5" ht="22.5" customHeight="1" x14ac:dyDescent="0.2">
      <c r="B17" s="4">
        <f t="shared" si="0"/>
        <v>15</v>
      </c>
      <c r="C17" s="34" t="s">
        <v>60</v>
      </c>
      <c r="D17" s="11" t="e">
        <f>VLOOKUP(C17,'yanvar-mart_sirketler'!$B$4:$D$35,2,0)</f>
        <v>#N/A</v>
      </c>
      <c r="E17" s="11" t="e">
        <f>VLOOKUP(C17,'yanvar-mart_sirketler'!$B$4:$D$35,3,0)</f>
        <v>#N/A</v>
      </c>
    </row>
    <row r="18" spans="2:5" ht="22.5" customHeight="1" x14ac:dyDescent="0.2">
      <c r="B18" s="4">
        <f t="shared" si="0"/>
        <v>16</v>
      </c>
      <c r="C18" s="34" t="s">
        <v>61</v>
      </c>
      <c r="D18" s="11" t="e">
        <f>VLOOKUP(C18,'yanvar-mart_sirketler'!$B$4:$D$35,2,0)</f>
        <v>#N/A</v>
      </c>
      <c r="E18" s="11" t="e">
        <f>VLOOKUP(C18,'yanvar-mart_sirketler'!$B$4:$D$35,3,0)</f>
        <v>#N/A</v>
      </c>
    </row>
    <row r="19" spans="2:5" ht="22.5" customHeight="1" x14ac:dyDescent="0.2">
      <c r="B19" s="4">
        <f t="shared" si="0"/>
        <v>17</v>
      </c>
      <c r="C19" s="34" t="s">
        <v>62</v>
      </c>
      <c r="D19" s="11" t="e">
        <f>VLOOKUP(C19,'yanvar-mart_sirketler'!$B$4:$D$35,2,0)</f>
        <v>#N/A</v>
      </c>
      <c r="E19" s="11" t="e">
        <f>VLOOKUP(C19,'yanvar-mart_sirketler'!$B$4:$D$35,3,0)</f>
        <v>#N/A</v>
      </c>
    </row>
    <row r="20" spans="2:5" ht="22.5" customHeight="1" x14ac:dyDescent="0.2">
      <c r="B20" s="4">
        <f t="shared" si="0"/>
        <v>18</v>
      </c>
      <c r="C20" s="34" t="s">
        <v>63</v>
      </c>
      <c r="D20" s="11" t="e">
        <f>VLOOKUP(C20,'yanvar-mart_sirketler'!$B$4:$D$35,2,0)</f>
        <v>#N/A</v>
      </c>
      <c r="E20" s="11" t="e">
        <f>VLOOKUP(C20,'yanvar-mart_sirketler'!$B$4:$D$35,3,0)</f>
        <v>#N/A</v>
      </c>
    </row>
    <row r="21" spans="2:5" ht="22.5" customHeight="1" x14ac:dyDescent="0.2">
      <c r="B21" s="4">
        <f t="shared" si="0"/>
        <v>19</v>
      </c>
      <c r="C21" s="34" t="s">
        <v>64</v>
      </c>
      <c r="D21" s="11" t="e">
        <f>VLOOKUP(C21,'yanvar-mart_sirketler'!$B$4:$D$35,2,0)</f>
        <v>#N/A</v>
      </c>
      <c r="E21" s="11" t="e">
        <f>VLOOKUP(C21,'yanvar-mart_sirketler'!$B$4:$D$35,3,0)</f>
        <v>#N/A</v>
      </c>
    </row>
    <row r="22" spans="2:5" ht="22.5" customHeight="1" x14ac:dyDescent="0.2">
      <c r="B22" s="4">
        <f t="shared" si="0"/>
        <v>20</v>
      </c>
      <c r="C22" s="34" t="s">
        <v>65</v>
      </c>
      <c r="D22" s="11" t="e">
        <f>VLOOKUP(C22,'yanvar-mart_sirketler'!$B$4:$D$35,2,0)</f>
        <v>#N/A</v>
      </c>
      <c r="E22" s="11" t="e">
        <f>VLOOKUP(C22,'yanvar-mart_sirketler'!$B$4:$D$35,3,0)</f>
        <v>#N/A</v>
      </c>
    </row>
    <row r="23" spans="2:5" ht="16" x14ac:dyDescent="0.2">
      <c r="B23" s="4">
        <f t="shared" si="0"/>
        <v>21</v>
      </c>
      <c r="C23" s="5" t="s">
        <v>66</v>
      </c>
      <c r="D23" s="11" t="e">
        <f>VLOOKUP(C23,'yanvar-mart_sirketler'!$B$4:$D$35,2,0)</f>
        <v>#N/A</v>
      </c>
      <c r="E23" s="11" t="e">
        <f>VLOOKUP(C23,'yanvar-mart_sirketler'!$B$4:$D$35,3,0)</f>
        <v>#N/A</v>
      </c>
    </row>
    <row r="24" spans="2:5" ht="22.5" customHeight="1" x14ac:dyDescent="0.2">
      <c r="B24" s="4">
        <f t="shared" si="0"/>
        <v>22</v>
      </c>
      <c r="C24" s="34" t="s">
        <v>67</v>
      </c>
      <c r="D24" s="11" t="e">
        <f>VLOOKUP(C24,'yanvar-mart_sirketler'!$B$4:$D$35,2,0)</f>
        <v>#N/A</v>
      </c>
      <c r="E24" s="11" t="e">
        <f>VLOOKUP(C24,'yanvar-mart_sirketler'!$B$4:$D$35,3,0)</f>
        <v>#N/A</v>
      </c>
    </row>
    <row r="25" spans="2:5" ht="22.5" customHeight="1" x14ac:dyDescent="0.2">
      <c r="B25" s="4">
        <f t="shared" si="0"/>
        <v>23</v>
      </c>
      <c r="C25" s="34" t="s">
        <v>68</v>
      </c>
      <c r="D25" s="11">
        <f>VLOOKUP(C25,'yanvar-mart_sirketler'!$B$4:$D$35,2,0)</f>
        <v>2706796.5</v>
      </c>
      <c r="E25" s="11">
        <f>VLOOKUP(C25,'yanvar-mart_sirketler'!$B$4:$D$35,3,0)</f>
        <v>8570</v>
      </c>
    </row>
    <row r="26" spans="2:5" ht="22.5" customHeight="1" x14ac:dyDescent="0.2">
      <c r="B26" s="4">
        <f t="shared" si="0"/>
        <v>24</v>
      </c>
      <c r="C26" s="34" t="s">
        <v>69</v>
      </c>
      <c r="D26" s="11" t="e">
        <f>VLOOKUP(C26,'yanvar-mart_sirketler'!$B$4:$D$35,2,0)</f>
        <v>#N/A</v>
      </c>
      <c r="E26" s="11" t="e">
        <f>VLOOKUP(C26,'yanvar-mart_sirketler'!$B$4:$D$35,3,0)</f>
        <v>#N/A</v>
      </c>
    </row>
    <row r="27" spans="2:5" ht="22.5" customHeight="1" x14ac:dyDescent="0.2">
      <c r="B27" s="4">
        <f t="shared" si="0"/>
        <v>25</v>
      </c>
      <c r="C27" s="6" t="s">
        <v>70</v>
      </c>
      <c r="D27" s="11" t="e">
        <f>VLOOKUP(C27,'yanvar-mart_sirketler'!$B$4:$D$35,2,0)</f>
        <v>#N/A</v>
      </c>
      <c r="E27" s="11" t="e">
        <f>VLOOKUP(C27,'yanvar-mart_sirketler'!$B$4:$D$35,3,0)</f>
        <v>#N/A</v>
      </c>
    </row>
    <row r="28" spans="2:5" ht="22.5" customHeight="1" x14ac:dyDescent="0.2">
      <c r="B28" s="7"/>
      <c r="C28" s="8" t="s">
        <v>71</v>
      </c>
      <c r="D28" s="12" t="e">
        <f>SUM(D3:D27)</f>
        <v>#N/A</v>
      </c>
      <c r="E28" s="12" t="e">
        <f>SUM(E3:E27)</f>
        <v>#N/A</v>
      </c>
    </row>
    <row r="29" spans="2:5" ht="18.75" customHeight="1" x14ac:dyDescent="0.2">
      <c r="D29" s="14"/>
      <c r="E29" s="14"/>
    </row>
  </sheetData>
  <mergeCells count="1">
    <mergeCell ref="B1:E1"/>
  </mergeCells>
  <pageMargins left="0.94488188976377963" right="0.15748031496062992" top="0.27559055118110237" bottom="0.15748031496062992" header="0.15748031496062992" footer="0.15748031496062992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zoomScaleSheetLayoutView="100" workbookViewId="0">
      <selection activeCell="B4" sqref="B4:E28"/>
    </sheetView>
  </sheetViews>
  <sheetFormatPr baseColWidth="10" defaultColWidth="8.83203125" defaultRowHeight="15" x14ac:dyDescent="0.2"/>
  <cols>
    <col min="1" max="1" width="3" style="1" customWidth="1"/>
    <col min="2" max="2" width="4" style="2" customWidth="1"/>
    <col min="3" max="3" width="53.5" style="3" customWidth="1"/>
    <col min="4" max="4" width="19.5" style="13" customWidth="1"/>
    <col min="5" max="5" width="18.6640625" style="13" customWidth="1"/>
    <col min="6" max="16384" width="8.83203125" style="1"/>
  </cols>
  <sheetData>
    <row r="2" spans="2:5" ht="18" x14ac:dyDescent="0.2">
      <c r="B2" s="26" t="s">
        <v>41</v>
      </c>
      <c r="C2" s="26"/>
      <c r="D2" s="26"/>
      <c r="E2" s="26"/>
    </row>
    <row r="3" spans="2:5" ht="11.25" customHeight="1" x14ac:dyDescent="0.2">
      <c r="C3" s="9"/>
    </row>
    <row r="4" spans="2:5" ht="21.75" customHeight="1" x14ac:dyDescent="0.2">
      <c r="B4" s="22" t="s">
        <v>22</v>
      </c>
      <c r="C4" s="25" t="s">
        <v>23</v>
      </c>
      <c r="D4" s="25" t="s">
        <v>24</v>
      </c>
      <c r="E4" s="25" t="s">
        <v>25</v>
      </c>
    </row>
    <row r="5" spans="2:5" ht="22.5" customHeight="1" x14ac:dyDescent="0.2">
      <c r="B5" s="4">
        <v>1</v>
      </c>
      <c r="C5" s="23" t="s">
        <v>0</v>
      </c>
      <c r="D5" s="24">
        <f>VLOOKUP(C5,'yanvar-mart_sirketler'!$B$4:$D$35,2,0)</f>
        <v>1621331.36</v>
      </c>
      <c r="E5" s="24">
        <f>VLOOKUP(C5,'yanvar-mart_sirketler'!$B$4:$D$35,3,0)</f>
        <v>1736773.2</v>
      </c>
    </row>
    <row r="6" spans="2:5" ht="22.5" customHeight="1" x14ac:dyDescent="0.2">
      <c r="B6" s="4">
        <v>2</v>
      </c>
      <c r="C6" s="6" t="s">
        <v>14</v>
      </c>
      <c r="D6" s="11">
        <f>VLOOKUP(C6,'yanvar-mart_sirketler'!$B$4:$D$35,2,0)</f>
        <v>6374267.0300000003</v>
      </c>
      <c r="E6" s="11">
        <f>VLOOKUP(C6,'yanvar-mart_sirketler'!$B$4:$D$35,3,0)</f>
        <v>2627157.9500000002</v>
      </c>
    </row>
    <row r="7" spans="2:5" ht="22.5" customHeight="1" x14ac:dyDescent="0.2">
      <c r="B7" s="4">
        <v>3</v>
      </c>
      <c r="C7" s="6" t="s">
        <v>1</v>
      </c>
      <c r="D7" s="11">
        <f>VLOOKUP(C7,'yanvar-mart_sirketler'!$B$4:$D$35,2,0)</f>
        <v>2295259.2400000002</v>
      </c>
      <c r="E7" s="11">
        <f>VLOOKUP(C7,'yanvar-mart_sirketler'!$B$4:$D$35,3,0)</f>
        <v>852873.95</v>
      </c>
    </row>
    <row r="8" spans="2:5" ht="22.5" customHeight="1" x14ac:dyDescent="0.2">
      <c r="B8" s="4">
        <v>4</v>
      </c>
      <c r="C8" s="5" t="s">
        <v>3</v>
      </c>
      <c r="D8" s="11">
        <f>VLOOKUP(C8,'yanvar-mart_sirketler'!$B$4:$D$35,2,0)</f>
        <v>8205502.9199999999</v>
      </c>
      <c r="E8" s="11">
        <f>VLOOKUP(C8,'yanvar-mart_sirketler'!$B$4:$D$35,3,0)</f>
        <v>20574088.100000001</v>
      </c>
    </row>
    <row r="9" spans="2:5" ht="22.5" customHeight="1" x14ac:dyDescent="0.2">
      <c r="B9" s="4">
        <v>5</v>
      </c>
      <c r="C9" s="6" t="s">
        <v>2</v>
      </c>
      <c r="D9" s="11">
        <f>VLOOKUP(C9,'yanvar-mart_sirketler'!$B$4:$D$35,2,0)</f>
        <v>7370533.0599999996</v>
      </c>
      <c r="E9" s="11">
        <f>VLOOKUP(C9,'yanvar-mart_sirketler'!$B$4:$D$35,3,0)</f>
        <v>3666071.57</v>
      </c>
    </row>
    <row r="10" spans="2:5" ht="22.5" customHeight="1" x14ac:dyDescent="0.2">
      <c r="B10" s="4">
        <v>6</v>
      </c>
      <c r="C10" s="5" t="s">
        <v>6</v>
      </c>
      <c r="D10" s="11">
        <f>VLOOKUP(C10,'yanvar-mart_sirketler'!$B$4:$D$35,2,0)</f>
        <v>5139587</v>
      </c>
      <c r="E10" s="11">
        <f>VLOOKUP(C10,'yanvar-mart_sirketler'!$B$4:$D$35,3,0)</f>
        <v>1974421.92</v>
      </c>
    </row>
    <row r="11" spans="2:5" ht="22.5" customHeight="1" x14ac:dyDescent="0.2">
      <c r="B11" s="4">
        <v>7</v>
      </c>
      <c r="C11" s="6" t="s">
        <v>20</v>
      </c>
      <c r="D11" s="11" t="e">
        <f>VLOOKUP(C11,'yanvar-mart_sirketler'!$B$4:$D$35,2,0)</f>
        <v>#N/A</v>
      </c>
      <c r="E11" s="11" t="e">
        <f>VLOOKUP(C11,'yanvar-mart_sirketler'!$B$4:$D$35,3,0)</f>
        <v>#N/A</v>
      </c>
    </row>
    <row r="12" spans="2:5" ht="22.5" customHeight="1" x14ac:dyDescent="0.2">
      <c r="B12" s="4">
        <v>8</v>
      </c>
      <c r="C12" s="5" t="s">
        <v>4</v>
      </c>
      <c r="D12" s="11">
        <f>VLOOKUP(C12,'yanvar-mart_sirketler'!$B$4:$D$35,2,0)</f>
        <v>1161336.78</v>
      </c>
      <c r="E12" s="11">
        <f>VLOOKUP(C12,'yanvar-mart_sirketler'!$B$4:$D$35,3,0)</f>
        <v>1224042.04</v>
      </c>
    </row>
    <row r="13" spans="2:5" ht="22.5" customHeight="1" x14ac:dyDescent="0.2">
      <c r="B13" s="4">
        <v>9</v>
      </c>
      <c r="C13" s="6" t="s">
        <v>5</v>
      </c>
      <c r="D13" s="11">
        <f>VLOOKUP(C13,'yanvar-mart_sirketler'!$B$4:$D$35,2,0)</f>
        <v>0</v>
      </c>
      <c r="E13" s="11">
        <f>VLOOKUP(C13,'yanvar-mart_sirketler'!$B$4:$D$35,3,0)</f>
        <v>1335.05</v>
      </c>
    </row>
    <row r="14" spans="2:5" ht="22.5" customHeight="1" x14ac:dyDescent="0.2">
      <c r="B14" s="4">
        <v>10</v>
      </c>
      <c r="C14" s="5" t="s">
        <v>7</v>
      </c>
      <c r="D14" s="11">
        <f>VLOOKUP(C14,'yanvar-mart_sirketler'!$B$4:$D$35,2,0)</f>
        <v>222280.93</v>
      </c>
      <c r="E14" s="11">
        <f>VLOOKUP(C14,'yanvar-mart_sirketler'!$B$4:$D$35,3,0)</f>
        <v>91172.42</v>
      </c>
    </row>
    <row r="15" spans="2:5" ht="22.5" customHeight="1" x14ac:dyDescent="0.2">
      <c r="B15" s="4">
        <v>11</v>
      </c>
      <c r="C15" s="6" t="s">
        <v>8</v>
      </c>
      <c r="D15" s="11">
        <f>VLOOKUP(C15,'yanvar-mart_sirketler'!$B$4:$D$35,2,0)</f>
        <v>20503.48</v>
      </c>
      <c r="E15" s="11">
        <f>VLOOKUP(C15,'yanvar-mart_sirketler'!$B$4:$D$35,3,0)</f>
        <v>23474.93</v>
      </c>
    </row>
    <row r="16" spans="2:5" ht="22.5" customHeight="1" x14ac:dyDescent="0.2">
      <c r="B16" s="4">
        <v>12</v>
      </c>
      <c r="C16" s="5" t="s">
        <v>10</v>
      </c>
      <c r="D16" s="11">
        <f>VLOOKUP(C16,'yanvar-mart_sirketler'!$B$4:$D$35,2,0)</f>
        <v>0</v>
      </c>
      <c r="E16" s="11">
        <f>VLOOKUP(C16,'yanvar-mart_sirketler'!$B$4:$D$35,3,0)</f>
        <v>201020.78</v>
      </c>
    </row>
    <row r="17" spans="2:5" ht="22.5" customHeight="1" x14ac:dyDescent="0.2">
      <c r="B17" s="4">
        <v>13</v>
      </c>
      <c r="C17" s="6" t="s">
        <v>11</v>
      </c>
      <c r="D17" s="11">
        <f>VLOOKUP(C17,'yanvar-mart_sirketler'!$B$4:$D$35,2,0)</f>
        <v>3246041.38</v>
      </c>
      <c r="E17" s="11">
        <f>VLOOKUP(C17,'yanvar-mart_sirketler'!$B$4:$D$35,3,0)</f>
        <v>71026.429999999993</v>
      </c>
    </row>
    <row r="18" spans="2:5" ht="22.5" customHeight="1" x14ac:dyDescent="0.2">
      <c r="B18" s="4">
        <v>14</v>
      </c>
      <c r="C18" s="5" t="s">
        <v>9</v>
      </c>
      <c r="D18" s="11">
        <f>VLOOKUP(C18,'yanvar-mart_sirketler'!$B$4:$D$35,2,0)</f>
        <v>4852589.16</v>
      </c>
      <c r="E18" s="11">
        <f>VLOOKUP(C18,'yanvar-mart_sirketler'!$B$4:$D$35,3,0)</f>
        <v>588487.44999999995</v>
      </c>
    </row>
    <row r="19" spans="2:5" ht="22.5" customHeight="1" x14ac:dyDescent="0.2">
      <c r="B19" s="4">
        <v>15</v>
      </c>
      <c r="C19" s="6" t="s">
        <v>18</v>
      </c>
      <c r="D19" s="11">
        <f>VLOOKUP(C19,'yanvar-mart_sirketler'!$B$4:$D$35,2,0)</f>
        <v>32098790.010000002</v>
      </c>
      <c r="E19" s="11">
        <f>VLOOKUP(C19,'yanvar-mart_sirketler'!$B$4:$D$35,3,0)</f>
        <v>7755288.7800000003</v>
      </c>
    </row>
    <row r="20" spans="2:5" ht="22.5" customHeight="1" x14ac:dyDescent="0.2">
      <c r="B20" s="4">
        <v>16</v>
      </c>
      <c r="C20" s="5" t="s">
        <v>15</v>
      </c>
      <c r="D20" s="11">
        <f>VLOOKUP(C20,'yanvar-mart_sirketler'!$B$4:$D$35,2,0)</f>
        <v>49697404.259999998</v>
      </c>
      <c r="E20" s="11">
        <f>VLOOKUP(C20,'yanvar-mart_sirketler'!$B$4:$D$35,3,0)</f>
        <v>9121751</v>
      </c>
    </row>
    <row r="21" spans="2:5" ht="22.5" customHeight="1" x14ac:dyDescent="0.2">
      <c r="B21" s="4">
        <v>17</v>
      </c>
      <c r="C21" s="6" t="s">
        <v>13</v>
      </c>
      <c r="D21" s="11">
        <f>VLOOKUP(C21,'yanvar-mart_sirketler'!$B$4:$D$35,2,0)</f>
        <v>4260953.5199999996</v>
      </c>
      <c r="E21" s="11">
        <f>VLOOKUP(C21,'yanvar-mart_sirketler'!$B$4:$D$35,3,0)</f>
        <v>3458879.71</v>
      </c>
    </row>
    <row r="22" spans="2:5" ht="22.5" customHeight="1" x14ac:dyDescent="0.2">
      <c r="B22" s="4">
        <v>18</v>
      </c>
      <c r="C22" s="6" t="s">
        <v>17</v>
      </c>
      <c r="D22" s="11">
        <f>VLOOKUP(C22,'yanvar-mart_sirketler'!$B$4:$D$35,2,0)</f>
        <v>109276.76</v>
      </c>
      <c r="E22" s="11">
        <f>VLOOKUP(C22,'yanvar-mart_sirketler'!$B$4:$D$35,3,0)</f>
        <v>113303.64</v>
      </c>
    </row>
    <row r="23" spans="2:5" ht="16" x14ac:dyDescent="0.2">
      <c r="B23" s="4">
        <v>19</v>
      </c>
      <c r="C23" s="5" t="s">
        <v>16</v>
      </c>
      <c r="D23" s="11">
        <f>VLOOKUP(C23,'yanvar-mart_sirketler'!$B$4:$D$35,2,0)</f>
        <v>4536517.01</v>
      </c>
      <c r="E23" s="11">
        <f>VLOOKUP(C23,'yanvar-mart_sirketler'!$B$4:$D$35,3,0)</f>
        <v>1776291.43</v>
      </c>
    </row>
    <row r="24" spans="2:5" ht="22.5" customHeight="1" x14ac:dyDescent="0.2">
      <c r="B24" s="4">
        <v>20</v>
      </c>
      <c r="C24" s="5" t="s">
        <v>12</v>
      </c>
      <c r="D24" s="11">
        <f>VLOOKUP(C24,'yanvar-mart_sirketler'!$B$4:$D$35,2,0)</f>
        <v>1667360.39</v>
      </c>
      <c r="E24" s="11">
        <f>VLOOKUP(C24,'yanvar-mart_sirketler'!$B$4:$D$35,3,0)</f>
        <v>1250753.04</v>
      </c>
    </row>
    <row r="25" spans="2:5" ht="22.5" customHeight="1" x14ac:dyDescent="0.2">
      <c r="B25" s="4">
        <v>21</v>
      </c>
      <c r="C25" s="6" t="s">
        <v>26</v>
      </c>
      <c r="D25" s="11" t="e">
        <f>VLOOKUP(C25,'yanvar-mart_sirketler'!$B$4:$D$35,2,0)</f>
        <v>#N/A</v>
      </c>
      <c r="E25" s="11" t="e">
        <f>VLOOKUP(C25,'yanvar-mart_sirketler'!$B$4:$D$35,3,0)</f>
        <v>#N/A</v>
      </c>
    </row>
    <row r="26" spans="2:5" ht="22.5" customHeight="1" x14ac:dyDescent="0.2">
      <c r="B26" s="4">
        <v>22</v>
      </c>
      <c r="C26" s="5" t="s">
        <v>19</v>
      </c>
      <c r="D26" s="11">
        <f>VLOOKUP(C26,'yanvar-mart_sirketler'!$B$4:$D$35,2,0)</f>
        <v>7335573.1100000003</v>
      </c>
      <c r="E26" s="11">
        <f>VLOOKUP(C26,'yanvar-mart_sirketler'!$B$4:$D$35,3,0)</f>
        <v>6985.18</v>
      </c>
    </row>
    <row r="27" spans="2:5" ht="22.5" customHeight="1" x14ac:dyDescent="0.2">
      <c r="B27" s="4">
        <v>23</v>
      </c>
      <c r="C27" s="6" t="s">
        <v>27</v>
      </c>
      <c r="D27" s="11">
        <f>VLOOKUP(C27,'yanvar-mart_sirketler'!$B$4:$D$35,2,0)</f>
        <v>8102.61</v>
      </c>
      <c r="E27" s="11">
        <f>VLOOKUP(C27,'yanvar-mart_sirketler'!$B$4:$D$35,3,0)</f>
        <v>15345</v>
      </c>
    </row>
    <row r="28" spans="2:5" ht="22.5" customHeight="1" x14ac:dyDescent="0.2">
      <c r="B28" s="20"/>
      <c r="C28" s="19" t="s">
        <v>21</v>
      </c>
      <c r="D28" s="21" t="e">
        <f>SUM(D5:D27)</f>
        <v>#N/A</v>
      </c>
      <c r="E28" s="21" t="e">
        <f>SUM(E5:E27)</f>
        <v>#N/A</v>
      </c>
    </row>
    <row r="29" spans="2:5" ht="18.75" customHeight="1" x14ac:dyDescent="0.2">
      <c r="D29" s="14"/>
      <c r="E29" s="14"/>
    </row>
  </sheetData>
  <mergeCells count="1">
    <mergeCell ref="B2:E2"/>
  </mergeCells>
  <pageMargins left="0.94488188976377963" right="0.15748031496062992" top="0.27559055118110237" bottom="0.15748031496062992" header="0.15748031496062992" footer="0.15748031496062992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opLeftCell="A34" workbookViewId="0">
      <selection activeCell="B4" sqref="B4"/>
    </sheetView>
  </sheetViews>
  <sheetFormatPr baseColWidth="10" defaultColWidth="8.83203125" defaultRowHeight="15" x14ac:dyDescent="0.2"/>
  <cols>
    <col min="1" max="1" width="10.6640625" style="15" customWidth="1"/>
    <col min="2" max="2" width="36.5" style="15" bestFit="1" customWidth="1"/>
    <col min="3" max="3" width="12.1640625" style="15" customWidth="1"/>
    <col min="4" max="4" width="14.6640625" style="15" customWidth="1"/>
    <col min="5" max="16384" width="8.83203125" style="15"/>
  </cols>
  <sheetData>
    <row r="1" spans="1:4" ht="37.5" customHeight="1" x14ac:dyDescent="0.25">
      <c r="A1" s="27" t="s">
        <v>30</v>
      </c>
      <c r="B1" s="27"/>
      <c r="C1" s="27"/>
      <c r="D1" s="27"/>
    </row>
    <row r="2" spans="1:4" x14ac:dyDescent="0.2">
      <c r="A2" s="28"/>
      <c r="B2" s="28"/>
      <c r="C2" s="28"/>
      <c r="D2" s="28"/>
    </row>
    <row r="3" spans="1:4" x14ac:dyDescent="0.2">
      <c r="A3" s="16" t="s">
        <v>31</v>
      </c>
      <c r="B3" s="16" t="s">
        <v>23</v>
      </c>
      <c r="C3" s="16" t="s">
        <v>32</v>
      </c>
      <c r="D3" s="16" t="s">
        <v>33</v>
      </c>
    </row>
    <row r="4" spans="1:4" x14ac:dyDescent="0.2">
      <c r="A4" s="17">
        <v>1</v>
      </c>
      <c r="B4" s="17" t="str">
        <f>'Forma 11'!C25</f>
        <v>“Qala Insurance" Company OJSC</v>
      </c>
      <c r="C4" s="17">
        <v>2706796.5</v>
      </c>
      <c r="D4" s="17">
        <v>8570</v>
      </c>
    </row>
    <row r="5" spans="1:4" x14ac:dyDescent="0.2">
      <c r="A5" s="18">
        <v>2</v>
      </c>
      <c r="B5" s="18" t="s">
        <v>34</v>
      </c>
      <c r="C5" s="18" t="s">
        <v>35</v>
      </c>
      <c r="D5" s="18" t="s">
        <v>35</v>
      </c>
    </row>
    <row r="6" spans="1:4" x14ac:dyDescent="0.2">
      <c r="A6" s="17">
        <v>3</v>
      </c>
      <c r="B6" s="17" t="s">
        <v>36</v>
      </c>
      <c r="C6" s="17" t="s">
        <v>35</v>
      </c>
      <c r="D6" s="17" t="s">
        <v>35</v>
      </c>
    </row>
    <row r="7" spans="1:4" x14ac:dyDescent="0.2">
      <c r="A7" s="18">
        <v>4</v>
      </c>
      <c r="B7" s="18" t="s">
        <v>0</v>
      </c>
      <c r="C7" s="18">
        <v>1621331.36</v>
      </c>
      <c r="D7" s="18">
        <v>1736773.2</v>
      </c>
    </row>
    <row r="8" spans="1:4" ht="28" x14ac:dyDescent="0.2">
      <c r="A8" s="17">
        <v>5</v>
      </c>
      <c r="B8" s="17" t="s">
        <v>14</v>
      </c>
      <c r="C8" s="17">
        <v>6374267.0300000003</v>
      </c>
      <c r="D8" s="17">
        <v>2627157.9500000002</v>
      </c>
    </row>
    <row r="9" spans="1:4" x14ac:dyDescent="0.2">
      <c r="A9" s="18">
        <v>6</v>
      </c>
      <c r="B9" s="18" t="s">
        <v>29</v>
      </c>
      <c r="C9" s="18" t="s">
        <v>35</v>
      </c>
      <c r="D9" s="18" t="s">
        <v>35</v>
      </c>
    </row>
    <row r="10" spans="1:4" x14ac:dyDescent="0.2">
      <c r="A10" s="17">
        <v>7</v>
      </c>
      <c r="B10" s="17" t="s">
        <v>27</v>
      </c>
      <c r="C10" s="17">
        <v>8102.61</v>
      </c>
      <c r="D10" s="17">
        <v>15345</v>
      </c>
    </row>
    <row r="11" spans="1:4" x14ac:dyDescent="0.2">
      <c r="A11" s="18">
        <v>8</v>
      </c>
      <c r="B11" s="18" t="s">
        <v>1</v>
      </c>
      <c r="C11" s="18">
        <v>2295259.2400000002</v>
      </c>
      <c r="D11" s="18">
        <v>852873.95</v>
      </c>
    </row>
    <row r="12" spans="1:4" ht="28" x14ac:dyDescent="0.2">
      <c r="A12" s="17">
        <v>9</v>
      </c>
      <c r="B12" s="17" t="s">
        <v>3</v>
      </c>
      <c r="C12" s="17">
        <v>8205502.9199999999</v>
      </c>
      <c r="D12" s="17">
        <v>20574088.100000001</v>
      </c>
    </row>
    <row r="13" spans="1:4" x14ac:dyDescent="0.2">
      <c r="A13" s="18">
        <v>10</v>
      </c>
      <c r="B13" s="18" t="s">
        <v>2</v>
      </c>
      <c r="C13" s="18">
        <v>7370533.0599999996</v>
      </c>
      <c r="D13" s="18">
        <v>3666071.57</v>
      </c>
    </row>
    <row r="14" spans="1:4" x14ac:dyDescent="0.2">
      <c r="A14" s="17">
        <v>11</v>
      </c>
      <c r="B14" s="17" t="s">
        <v>6</v>
      </c>
      <c r="C14" s="17">
        <v>5139587</v>
      </c>
      <c r="D14" s="17">
        <v>1974421.92</v>
      </c>
    </row>
    <row r="15" spans="1:4" ht="28" x14ac:dyDescent="0.2">
      <c r="A15" s="18">
        <v>12</v>
      </c>
      <c r="B15" s="18" t="str">
        <f>'Forma 11'!C10</f>
        <v xml:space="preserve">State Insurance Company of the Azerbaijan Republic  </v>
      </c>
      <c r="C15" s="18">
        <v>7751674</v>
      </c>
      <c r="D15" s="18">
        <v>3153280</v>
      </c>
    </row>
    <row r="16" spans="1:4" ht="28" x14ac:dyDescent="0.2">
      <c r="A16" s="17">
        <v>13</v>
      </c>
      <c r="B16" s="17" t="s">
        <v>4</v>
      </c>
      <c r="C16" s="17">
        <v>1161336.78</v>
      </c>
      <c r="D16" s="17">
        <v>1224042.04</v>
      </c>
    </row>
    <row r="17" spans="1:4" x14ac:dyDescent="0.2">
      <c r="A17" s="18">
        <v>14</v>
      </c>
      <c r="B17" s="18" t="s">
        <v>5</v>
      </c>
      <c r="C17" s="18">
        <v>0</v>
      </c>
      <c r="D17" s="18">
        <v>1335.05</v>
      </c>
    </row>
    <row r="18" spans="1:4" x14ac:dyDescent="0.2">
      <c r="A18" s="17">
        <v>15</v>
      </c>
      <c r="B18" s="17" t="s">
        <v>7</v>
      </c>
      <c r="C18" s="17">
        <v>222280.93</v>
      </c>
      <c r="D18" s="17">
        <v>91172.42</v>
      </c>
    </row>
    <row r="19" spans="1:4" ht="28" x14ac:dyDescent="0.2">
      <c r="A19" s="18">
        <v>16</v>
      </c>
      <c r="B19" s="18" t="s">
        <v>8</v>
      </c>
      <c r="C19" s="18">
        <v>20503.48</v>
      </c>
      <c r="D19" s="18">
        <v>23474.93</v>
      </c>
    </row>
    <row r="20" spans="1:4" x14ac:dyDescent="0.2">
      <c r="A20" s="17">
        <v>17</v>
      </c>
      <c r="B20" s="17" t="s">
        <v>10</v>
      </c>
      <c r="C20" s="17">
        <v>0</v>
      </c>
      <c r="D20" s="17">
        <v>201020.78</v>
      </c>
    </row>
    <row r="21" spans="1:4" x14ac:dyDescent="0.2">
      <c r="A21" s="18">
        <v>18</v>
      </c>
      <c r="B21" s="18" t="s">
        <v>28</v>
      </c>
      <c r="C21" s="18" t="s">
        <v>35</v>
      </c>
      <c r="D21" s="18" t="s">
        <v>35</v>
      </c>
    </row>
    <row r="22" spans="1:4" ht="28" x14ac:dyDescent="0.2">
      <c r="A22" s="17">
        <v>19</v>
      </c>
      <c r="B22" s="17" t="s">
        <v>37</v>
      </c>
      <c r="C22" s="17" t="s">
        <v>35</v>
      </c>
      <c r="D22" s="17" t="s">
        <v>35</v>
      </c>
    </row>
    <row r="23" spans="1:4" x14ac:dyDescent="0.2">
      <c r="A23" s="18">
        <v>20</v>
      </c>
      <c r="B23" s="18" t="s">
        <v>38</v>
      </c>
      <c r="C23" s="18" t="s">
        <v>35</v>
      </c>
      <c r="D23" s="18" t="s">
        <v>35</v>
      </c>
    </row>
    <row r="24" spans="1:4" x14ac:dyDescent="0.2">
      <c r="A24" s="17">
        <v>21</v>
      </c>
      <c r="B24" s="17" t="s">
        <v>11</v>
      </c>
      <c r="C24" s="17">
        <v>3246041.38</v>
      </c>
      <c r="D24" s="17">
        <v>71026.429999999993</v>
      </c>
    </row>
    <row r="25" spans="1:4" x14ac:dyDescent="0.2">
      <c r="A25" s="18">
        <v>22</v>
      </c>
      <c r="B25" s="18" t="s">
        <v>9</v>
      </c>
      <c r="C25" s="18">
        <v>4852589.16</v>
      </c>
      <c r="D25" s="18">
        <v>588487.44999999995</v>
      </c>
    </row>
    <row r="26" spans="1:4" x14ac:dyDescent="0.2">
      <c r="A26" s="17">
        <v>23</v>
      </c>
      <c r="B26" s="17" t="s">
        <v>18</v>
      </c>
      <c r="C26" s="17">
        <v>32098790.010000002</v>
      </c>
      <c r="D26" s="17">
        <v>7755288.7800000003</v>
      </c>
    </row>
    <row r="27" spans="1:4" x14ac:dyDescent="0.2">
      <c r="A27" s="18">
        <v>24</v>
      </c>
      <c r="B27" s="18" t="s">
        <v>15</v>
      </c>
      <c r="C27" s="18">
        <v>49697404.259999998</v>
      </c>
      <c r="D27" s="18">
        <v>9121751</v>
      </c>
    </row>
    <row r="28" spans="1:4" x14ac:dyDescent="0.2">
      <c r="A28" s="17">
        <v>25</v>
      </c>
      <c r="B28" s="17" t="s">
        <v>13</v>
      </c>
      <c r="C28" s="17">
        <v>4260953.5199999996</v>
      </c>
      <c r="D28" s="17">
        <v>3458879.71</v>
      </c>
    </row>
    <row r="29" spans="1:4" x14ac:dyDescent="0.2">
      <c r="A29" s="18">
        <v>26</v>
      </c>
      <c r="B29" s="18" t="s">
        <v>39</v>
      </c>
      <c r="C29" s="18" t="s">
        <v>35</v>
      </c>
      <c r="D29" s="18" t="s">
        <v>35</v>
      </c>
    </row>
    <row r="30" spans="1:4" x14ac:dyDescent="0.2">
      <c r="A30" s="17">
        <v>27</v>
      </c>
      <c r="B30" s="17" t="s">
        <v>17</v>
      </c>
      <c r="C30" s="17">
        <v>109276.76</v>
      </c>
      <c r="D30" s="17">
        <v>113303.64</v>
      </c>
    </row>
    <row r="31" spans="1:4" ht="28" x14ac:dyDescent="0.2">
      <c r="A31" s="18">
        <v>28</v>
      </c>
      <c r="B31" s="18" t="s">
        <v>16</v>
      </c>
      <c r="C31" s="18">
        <v>4536517.01</v>
      </c>
      <c r="D31" s="18">
        <v>1776291.43</v>
      </c>
    </row>
    <row r="32" spans="1:4" x14ac:dyDescent="0.2">
      <c r="A32" s="17">
        <v>29</v>
      </c>
      <c r="B32" s="17" t="s">
        <v>12</v>
      </c>
      <c r="C32" s="17">
        <v>1667360.39</v>
      </c>
      <c r="D32" s="17">
        <v>1250753.04</v>
      </c>
    </row>
    <row r="33" spans="1:4" x14ac:dyDescent="0.2">
      <c r="A33" s="18">
        <v>30</v>
      </c>
      <c r="B33" s="18" t="s">
        <v>19</v>
      </c>
      <c r="C33" s="18">
        <v>7335573.1100000003</v>
      </c>
      <c r="D33" s="18">
        <v>6985.18</v>
      </c>
    </row>
    <row r="34" spans="1:4" x14ac:dyDescent="0.2">
      <c r="A34" s="17">
        <v>31</v>
      </c>
      <c r="B34" s="17"/>
      <c r="C34" s="17" t="s">
        <v>35</v>
      </c>
      <c r="D34" s="17" t="s">
        <v>35</v>
      </c>
    </row>
    <row r="35" spans="1:4" x14ac:dyDescent="0.2">
      <c r="A35" s="18"/>
      <c r="B35" s="18" t="s">
        <v>40</v>
      </c>
      <c r="C35" s="18">
        <v>150681680.50999999</v>
      </c>
      <c r="D35" s="18">
        <v>60292393.57</v>
      </c>
    </row>
  </sheetData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Forma 11</vt:lpstr>
      <vt:lpstr>Forma 11 (2)</vt:lpstr>
      <vt:lpstr>yanvar-mart_sirketler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2016-02-11T10:36:47Z</cp:lastPrinted>
  <dcterms:created xsi:type="dcterms:W3CDTF">2011-03-11T05:11:32Z</dcterms:created>
  <dcterms:modified xsi:type="dcterms:W3CDTF">2019-10-03T11:14:01Z</dcterms:modified>
</cp:coreProperties>
</file>