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7060" windowHeight="1606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2" l="1"/>
  <c r="E26" i="2"/>
  <c r="E25" i="2"/>
  <c r="E24" i="2"/>
  <c r="E23" i="2"/>
  <c r="E22" i="2"/>
  <c r="E21" i="2"/>
  <c r="E15" i="2"/>
  <c r="E11" i="2"/>
  <c r="E10" i="2"/>
  <c r="E8" i="2"/>
  <c r="E6" i="2"/>
  <c r="E5" i="2"/>
  <c r="D29" i="2"/>
  <c r="D28" i="2"/>
  <c r="D27" i="2"/>
  <c r="D26" i="2"/>
  <c r="D25" i="2"/>
  <c r="D23" i="2"/>
  <c r="D22" i="2"/>
  <c r="D21" i="2"/>
  <c r="D20" i="2"/>
  <c r="D17" i="2"/>
  <c r="D16" i="2"/>
  <c r="D15" i="2"/>
  <c r="D14" i="2"/>
  <c r="D12" i="2"/>
  <c r="D11" i="2"/>
  <c r="D10" i="2"/>
  <c r="D9" i="2"/>
  <c r="D8" i="2"/>
  <c r="D30" i="2"/>
  <c r="E30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<sst xmlns="http://schemas.openxmlformats.org/spreadsheetml/2006/main" count="32" uniqueCount="32">
  <si>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</si>
  <si>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</si>
  <si>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</si>
  <si>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</si>
  <si>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</si>
  <si>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 xml:space="preserve">    Premiums Written and Claims Paid in January-July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</si>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</sst>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0" xfId="0" applyNumberFormat="1" applyFont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4" fontId="38" fillId="0" borderId="12" xfId="0" applyNumberFormat="1" applyFont="1" applyBorder="1" applyAlignment="1">
      <alignment horizontal="center" vertical="center"/>
    </xf>
    <xf numFmtId="4" fontId="38" fillId="0" borderId="11" xfId="0" applyNumberFormat="1" applyFont="1" applyFill="1" applyBorder="1" applyAlignment="1">
      <alignment horizontal="center" vertical="center"/>
    </xf>
    <xf numFmtId="4" fontId="39" fillId="33" borderId="13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Border="1" applyAlignment="1">
      <alignment horizontal="center" vertical="center"/>
    </xf>
    <xf numFmtId="4" fontId="38" fillId="0" borderId="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4" fontId="40" fillId="0" borderId="11" xfId="0" applyNumberFormat="1" applyFont="1" applyFill="1" applyBorder="1" applyAlignment="1" applyProtection="1">
      <alignment horizontal="center" vertical="center"/>
    </xf>
    <xf numFmtId="0" fontId="41" fillId="0" borderId="0" xfId="43" applyFont="1" applyFill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5" borderId="14" xfId="43" applyFont="1" applyFill="1" applyBorder="1" applyAlignment="1">
      <alignment horizontal="center" vertical="center" wrapText="1"/>
    </xf>
    <xf numFmtId="0" fontId="43" fillId="35" borderId="15" xfId="42" applyFont="1" applyFill="1" applyBorder="1" applyAlignment="1">
      <alignment horizontal="center" vertical="center" wrapText="1"/>
    </xf>
    <xf numFmtId="164" fontId="43" fillId="35" borderId="15" xfId="85" applyFont="1" applyFill="1" applyBorder="1" applyAlignment="1">
      <alignment horizontal="center" vertical="center" wrapText="1"/>
    </xf>
    <xf numFmtId="0" fontId="43" fillId="35" borderId="16" xfId="42" applyFont="1" applyFill="1" applyBorder="1" applyAlignment="1">
      <alignment horizontal="center" vertical="center" wrapText="1"/>
    </xf>
    <xf numFmtId="0" fontId="44" fillId="0" borderId="17" xfId="43" applyFont="1" applyFill="1" applyBorder="1" applyAlignment="1">
      <alignment horizontal="center" vertical="center" wrapText="1"/>
    </xf>
    <xf numFmtId="0" fontId="44" fillId="0" borderId="11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topLeftCell="A5" zoomScale="110" zoomScaleNormal="110" zoomScaleSheetLayoutView="100" zoomScalePageLayoutView="110" workbookViewId="0">
      <selection activeCell="C5" sqref="C5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7" width="8.83203125" style="1"/>
    <col min="8" max="8" width="14.332031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B2" s="14" t="s">
        <v>5</v>
      </c>
      <c r="C2" s="14"/>
      <c r="D2" s="14"/>
      <c r="E2" s="14"/>
    </row>
    <row r="3" spans="1:8" ht="17" thickBot="1" x14ac:dyDescent="0.25">
      <c r="B3" s="15"/>
      <c r="C3" s="15"/>
      <c r="D3" s="16"/>
      <c r="E3" s="17" t="s">
        <v>1</v>
      </c>
    </row>
    <row r="4" spans="1:8" ht="17" thickBot="1" x14ac:dyDescent="0.25">
      <c r="A4" s="4"/>
      <c r="B4" s="18" t="s">
        <v>0</v>
      </c>
      <c r="C4" s="19" t="s">
        <v>2</v>
      </c>
      <c r="D4" s="20" t="s">
        <v>3</v>
      </c>
      <c r="E4" s="21" t="s">
        <v>4</v>
      </c>
    </row>
    <row r="5" spans="1:8" ht="22.5" customHeight="1" x14ac:dyDescent="0.2">
      <c r="B5" s="12">
        <v>1</v>
      </c>
      <c r="C5" s="22" t="s">
        <v>6</v>
      </c>
      <c r="D5" s="6">
        <v>2649893.6800000002</v>
      </c>
      <c r="E5" s="6">
        <f>4797599.95</f>
        <v>4797599.95</v>
      </c>
      <c r="H5" s="10"/>
    </row>
    <row r="6" spans="1:8" ht="22.5" customHeight="1" x14ac:dyDescent="0.2">
      <c r="B6" s="12">
        <v>2</v>
      </c>
      <c r="C6" s="23" t="s">
        <v>7</v>
      </c>
      <c r="D6" s="6">
        <v>12902401.609999999</v>
      </c>
      <c r="E6" s="6">
        <f>5037569.08</f>
        <v>5037569.08</v>
      </c>
      <c r="H6" s="10"/>
    </row>
    <row r="7" spans="1:8" ht="22.5" customHeight="1" x14ac:dyDescent="0.2">
      <c r="B7" s="12">
        <v>3</v>
      </c>
      <c r="C7" s="24" t="s">
        <v>8</v>
      </c>
      <c r="D7" s="6">
        <v>1019054.26</v>
      </c>
      <c r="E7" s="6">
        <v>735780.07</v>
      </c>
      <c r="H7" s="10"/>
    </row>
    <row r="8" spans="1:8" ht="22.5" customHeight="1" x14ac:dyDescent="0.2">
      <c r="B8" s="12">
        <v>4</v>
      </c>
      <c r="C8" s="23" t="s">
        <v>9</v>
      </c>
      <c r="D8" s="6">
        <f>6595616.48</f>
        <v>6595616.4800000004</v>
      </c>
      <c r="E8" s="6">
        <f>1854141.68</f>
        <v>1854141.68</v>
      </c>
      <c r="H8" s="10"/>
    </row>
    <row r="9" spans="1:8" ht="22.5" customHeight="1" x14ac:dyDescent="0.2">
      <c r="B9" s="12">
        <v>5</v>
      </c>
      <c r="C9" s="23" t="s">
        <v>10</v>
      </c>
      <c r="D9" s="6">
        <f>21069874.49</f>
        <v>21069874.489999998</v>
      </c>
      <c r="E9" s="6">
        <v>18680955.75</v>
      </c>
      <c r="H9" s="10"/>
    </row>
    <row r="10" spans="1:8" ht="22.5" customHeight="1" x14ac:dyDescent="0.2">
      <c r="B10" s="12">
        <v>6</v>
      </c>
      <c r="C10" s="23" t="s">
        <v>11</v>
      </c>
      <c r="D10" s="6">
        <f>24233067.81</f>
        <v>24233067.809999999</v>
      </c>
      <c r="E10" s="6">
        <f>8681958.21</f>
        <v>8681958.2100000009</v>
      </c>
      <c r="H10" s="10"/>
    </row>
    <row r="11" spans="1:8" ht="22.5" customHeight="1" x14ac:dyDescent="0.2">
      <c r="B11" s="12">
        <v>7</v>
      </c>
      <c r="C11" s="23" t="s">
        <v>12</v>
      </c>
      <c r="D11" s="6">
        <f>12637541.15</f>
        <v>12637541.15</v>
      </c>
      <c r="E11" s="6">
        <f>3991574.1</f>
        <v>3991574.1</v>
      </c>
      <c r="H11" s="10"/>
    </row>
    <row r="12" spans="1:8" ht="22.5" customHeight="1" x14ac:dyDescent="0.2">
      <c r="B12" s="12">
        <v>8</v>
      </c>
      <c r="C12" s="23" t="s">
        <v>13</v>
      </c>
      <c r="D12" s="5">
        <f>34211449</f>
        <v>34211449</v>
      </c>
      <c r="E12" s="7">
        <v>10393468</v>
      </c>
      <c r="H12" s="5"/>
    </row>
    <row r="13" spans="1:8" ht="22.5" customHeight="1" x14ac:dyDescent="0.2">
      <c r="B13" s="12">
        <v>9</v>
      </c>
      <c r="C13" s="23" t="s">
        <v>14</v>
      </c>
      <c r="D13" s="6">
        <v>3085545.08</v>
      </c>
      <c r="E13" s="6">
        <v>1902013.55</v>
      </c>
      <c r="H13" s="10"/>
    </row>
    <row r="14" spans="1:8" ht="22.5" customHeight="1" x14ac:dyDescent="0.2">
      <c r="B14" s="12">
        <v>10</v>
      </c>
      <c r="C14" s="25" t="s">
        <v>15</v>
      </c>
      <c r="D14" s="6">
        <f>201060</f>
        <v>201060</v>
      </c>
      <c r="E14" s="6">
        <v>655.82</v>
      </c>
      <c r="H14" s="10"/>
    </row>
    <row r="15" spans="1:8" ht="22.5" customHeight="1" x14ac:dyDescent="0.2">
      <c r="B15" s="12">
        <v>11</v>
      </c>
      <c r="C15" s="24" t="s">
        <v>16</v>
      </c>
      <c r="D15" s="6">
        <f>676339.48</f>
        <v>676339.48</v>
      </c>
      <c r="E15" s="6">
        <f>460715.03</f>
        <v>460715.03</v>
      </c>
      <c r="H15" s="10"/>
    </row>
    <row r="16" spans="1:8" ht="22.5" customHeight="1" x14ac:dyDescent="0.2">
      <c r="B16" s="12">
        <v>12</v>
      </c>
      <c r="C16" s="23" t="s">
        <v>17</v>
      </c>
      <c r="D16" s="6">
        <f>459798.01</f>
        <v>459798.01</v>
      </c>
      <c r="E16" s="6">
        <v>109084.19</v>
      </c>
      <c r="H16" s="10"/>
    </row>
    <row r="17" spans="2:8" ht="22.5" customHeight="1" x14ac:dyDescent="0.2">
      <c r="B17" s="12">
        <v>13</v>
      </c>
      <c r="C17" s="24" t="s">
        <v>18</v>
      </c>
      <c r="D17" s="6">
        <f>3687134.94</f>
        <v>3687134.94</v>
      </c>
      <c r="E17" s="6">
        <v>1894357.01</v>
      </c>
      <c r="H17" s="10"/>
    </row>
    <row r="18" spans="2:8" ht="22.5" customHeight="1" x14ac:dyDescent="0.2">
      <c r="B18" s="12">
        <v>14</v>
      </c>
      <c r="C18" s="24" t="s">
        <v>19</v>
      </c>
      <c r="D18" s="13">
        <v>593950.5</v>
      </c>
      <c r="E18" s="13">
        <v>947885.47</v>
      </c>
      <c r="H18" s="10"/>
    </row>
    <row r="19" spans="2:8" ht="22.5" customHeight="1" x14ac:dyDescent="0.2">
      <c r="B19" s="12">
        <v>15</v>
      </c>
      <c r="C19" s="23" t="s">
        <v>20</v>
      </c>
      <c r="D19" s="8">
        <v>2109397.77</v>
      </c>
      <c r="E19" s="6">
        <v>31063.279999999999</v>
      </c>
      <c r="H19" s="11"/>
    </row>
    <row r="20" spans="2:8" ht="22.5" customHeight="1" x14ac:dyDescent="0.2">
      <c r="B20" s="12">
        <v>16</v>
      </c>
      <c r="C20" s="23" t="s">
        <v>21</v>
      </c>
      <c r="D20" s="6">
        <f>14971358.07</f>
        <v>14971358.07</v>
      </c>
      <c r="E20" s="6">
        <v>1589829.02</v>
      </c>
      <c r="H20" s="10"/>
    </row>
    <row r="21" spans="2:8" ht="22.5" customHeight="1" x14ac:dyDescent="0.2">
      <c r="B21" s="12">
        <v>17</v>
      </c>
      <c r="C21" s="23" t="s">
        <v>22</v>
      </c>
      <c r="D21" s="6">
        <f>49579820.21</f>
        <v>49579820.210000001</v>
      </c>
      <c r="E21" s="6">
        <f>13567048.34</f>
        <v>13567048.34</v>
      </c>
      <c r="H21" s="10"/>
    </row>
    <row r="22" spans="2:8" ht="22.5" customHeight="1" x14ac:dyDescent="0.2">
      <c r="B22" s="12">
        <v>18</v>
      </c>
      <c r="C22" s="23" t="s">
        <v>23</v>
      </c>
      <c r="D22" s="6">
        <f>70902332.13</f>
        <v>70902332.129999995</v>
      </c>
      <c r="E22" s="6">
        <f>24222817.19</f>
        <v>24222817.190000001</v>
      </c>
      <c r="H22" s="10"/>
    </row>
    <row r="23" spans="2:8" ht="22.5" customHeight="1" x14ac:dyDescent="0.2">
      <c r="B23" s="12">
        <v>19</v>
      </c>
      <c r="C23" s="23" t="s">
        <v>24</v>
      </c>
      <c r="D23" s="6">
        <f>22483765</f>
        <v>22483765</v>
      </c>
      <c r="E23" s="6">
        <f>11026849</f>
        <v>11026849</v>
      </c>
      <c r="H23" s="10"/>
    </row>
    <row r="24" spans="2:8" ht="22.5" customHeight="1" x14ac:dyDescent="0.2">
      <c r="B24" s="12">
        <v>20</v>
      </c>
      <c r="C24" s="23" t="s">
        <v>25</v>
      </c>
      <c r="D24" s="6">
        <v>701360.57</v>
      </c>
      <c r="E24" s="6">
        <f>497438.01</f>
        <v>497438.01</v>
      </c>
      <c r="H24" s="10"/>
    </row>
    <row r="25" spans="2:8" ht="22.5" customHeight="1" x14ac:dyDescent="0.2">
      <c r="B25" s="12">
        <v>21</v>
      </c>
      <c r="C25" s="24" t="s">
        <v>26</v>
      </c>
      <c r="D25" s="6">
        <f>14642023.48</f>
        <v>14642023.48</v>
      </c>
      <c r="E25" s="6">
        <f>4900577.51</f>
        <v>4900577.51</v>
      </c>
      <c r="H25" s="10"/>
    </row>
    <row r="26" spans="2:8" ht="22.5" customHeight="1" x14ac:dyDescent="0.2">
      <c r="B26" s="12">
        <v>22</v>
      </c>
      <c r="C26" s="23" t="s">
        <v>27</v>
      </c>
      <c r="D26" s="6">
        <f>5578871.11</f>
        <v>5578871.1100000003</v>
      </c>
      <c r="E26" s="6">
        <f>3388134.06</f>
        <v>3388134.06</v>
      </c>
      <c r="H26" s="10"/>
    </row>
    <row r="27" spans="2:8" ht="22.5" customHeight="1" x14ac:dyDescent="0.2">
      <c r="B27" s="12">
        <v>23</v>
      </c>
      <c r="C27" s="23" t="s">
        <v>28</v>
      </c>
      <c r="D27" s="6">
        <f>3447735.91</f>
        <v>3447735.91</v>
      </c>
      <c r="E27" s="6">
        <v>0</v>
      </c>
      <c r="H27" s="10"/>
    </row>
    <row r="28" spans="2:8" ht="22.5" customHeight="1" x14ac:dyDescent="0.2">
      <c r="B28" s="12">
        <v>24</v>
      </c>
      <c r="C28" s="23" t="s">
        <v>29</v>
      </c>
      <c r="D28" s="6">
        <f>16849689.84</f>
        <v>16849689.84</v>
      </c>
      <c r="E28" s="6">
        <v>244363.96</v>
      </c>
      <c r="H28" s="10"/>
    </row>
    <row r="29" spans="2:8" ht="22.5" customHeight="1" x14ac:dyDescent="0.2">
      <c r="B29" s="12">
        <v>25</v>
      </c>
      <c r="C29" s="25" t="s">
        <v>30</v>
      </c>
      <c r="D29" s="6">
        <f>47006.84</f>
        <v>47006.84</v>
      </c>
      <c r="E29" s="6">
        <f>76342.54</f>
        <v>76342.539999999994</v>
      </c>
      <c r="H29" s="10"/>
    </row>
    <row r="30" spans="2:8" ht="22.5" customHeight="1" x14ac:dyDescent="0.2">
      <c r="B30" s="12"/>
      <c r="C30" s="26" t="s">
        <v>31</v>
      </c>
      <c r="D30" s="9">
        <f>SUM(D5:D29)</f>
        <v>325336087.42000002</v>
      </c>
      <c r="E30" s="9">
        <f>SUM(E5:E29)</f>
        <v>119032220.82000001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2019-10-11T14:12:55Z</dcterms:modified>
</cp:coreProperties>
</file>