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77C3629F-9905-44F4-BBC2-0BBE369BA6A3}" xr6:coauthVersionLast="47" xr6:coauthVersionMax="47" xr10:uidLastSave="{00000000-0000-0000-0000-000000000000}"/>
  <bookViews>
    <workbookView xWindow="28680" yWindow="-120" windowWidth="38640" windowHeight="21120" xr2:uid="{CB97D47E-E48A-4357-8425-5A228624C4FE}"/>
  </bookViews>
  <sheets>
    <sheet name="2.11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'2.11'!$A$1:$R$271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8" i="1" l="1"/>
  <c r="H268" i="1"/>
  <c r="C268" i="1"/>
  <c r="B268" i="1"/>
  <c r="M253" i="1"/>
  <c r="M241" i="1"/>
  <c r="Q227" i="1"/>
  <c r="P227" i="1"/>
  <c r="M227" i="1" s="1"/>
  <c r="O227" i="1"/>
  <c r="N227" i="1"/>
  <c r="Q225" i="1"/>
  <c r="M225" i="1" s="1"/>
  <c r="P225" i="1"/>
  <c r="O225" i="1"/>
  <c r="N225" i="1"/>
  <c r="Q224" i="1"/>
  <c r="P224" i="1"/>
  <c r="O224" i="1"/>
  <c r="N224" i="1"/>
  <c r="M224" i="1" s="1"/>
  <c r="Q223" i="1"/>
  <c r="P223" i="1"/>
  <c r="O223" i="1"/>
  <c r="N223" i="1"/>
  <c r="M223" i="1" s="1"/>
  <c r="Q222" i="1"/>
  <c r="P222" i="1"/>
  <c r="O222" i="1"/>
  <c r="N222" i="1"/>
  <c r="M222" i="1"/>
  <c r="Q221" i="1"/>
  <c r="P221" i="1"/>
  <c r="O221" i="1"/>
  <c r="N221" i="1"/>
  <c r="M221" i="1"/>
  <c r="Q220" i="1"/>
  <c r="P220" i="1"/>
  <c r="O220" i="1"/>
  <c r="N220" i="1"/>
  <c r="M220" i="1"/>
  <c r="Q219" i="1"/>
  <c r="P219" i="1"/>
  <c r="O219" i="1"/>
  <c r="M219" i="1" s="1"/>
  <c r="N219" i="1"/>
  <c r="Q218" i="1"/>
  <c r="P218" i="1"/>
  <c r="O218" i="1"/>
  <c r="N218" i="1"/>
  <c r="M218" i="1" s="1"/>
  <c r="Q216" i="1"/>
  <c r="P216" i="1"/>
  <c r="O216" i="1"/>
  <c r="N216" i="1"/>
  <c r="M216" i="1"/>
  <c r="Q215" i="1"/>
  <c r="P215" i="1"/>
  <c r="O215" i="1"/>
  <c r="N215" i="1"/>
  <c r="M215" i="1" s="1"/>
  <c r="Q214" i="1"/>
  <c r="P214" i="1"/>
  <c r="O214" i="1"/>
  <c r="N214" i="1"/>
  <c r="M214" i="1"/>
  <c r="Q212" i="1"/>
  <c r="P212" i="1"/>
  <c r="M212" i="1" s="1"/>
  <c r="O212" i="1"/>
  <c r="N212" i="1"/>
  <c r="Q211" i="1"/>
  <c r="M211" i="1" s="1"/>
  <c r="P211" i="1"/>
  <c r="O211" i="1"/>
  <c r="N211" i="1"/>
  <c r="Q210" i="1"/>
  <c r="P210" i="1"/>
  <c r="O210" i="1"/>
  <c r="N210" i="1"/>
  <c r="M210" i="1" s="1"/>
  <c r="Q209" i="1"/>
  <c r="P209" i="1"/>
  <c r="O209" i="1"/>
  <c r="M209" i="1" s="1"/>
  <c r="N209" i="1"/>
  <c r="Q208" i="1"/>
  <c r="P208" i="1"/>
  <c r="O208" i="1"/>
  <c r="N208" i="1"/>
  <c r="M208" i="1"/>
  <c r="Q173" i="1"/>
  <c r="P173" i="1"/>
  <c r="O173" i="1"/>
  <c r="N173" i="1"/>
  <c r="M173" i="1"/>
  <c r="Q162" i="1"/>
  <c r="P162" i="1"/>
  <c r="O162" i="1"/>
  <c r="N162" i="1"/>
  <c r="Q160" i="1"/>
  <c r="P160" i="1"/>
  <c r="O160" i="1"/>
  <c r="N160" i="1"/>
  <c r="Q157" i="1"/>
  <c r="P157" i="1"/>
  <c r="O157" i="1"/>
  <c r="N157" i="1"/>
  <c r="M157" i="1" s="1"/>
  <c r="Q153" i="1"/>
  <c r="P153" i="1"/>
  <c r="O153" i="1"/>
  <c r="N153" i="1"/>
  <c r="M153" i="1"/>
  <c r="Q150" i="1"/>
  <c r="P150" i="1"/>
  <c r="M150" i="1" s="1"/>
  <c r="O150" i="1"/>
  <c r="N150" i="1"/>
  <c r="Q149" i="1"/>
  <c r="P149" i="1"/>
  <c r="O149" i="1"/>
  <c r="N149" i="1"/>
  <c r="M149" i="1" s="1"/>
  <c r="Q147" i="1"/>
  <c r="P147" i="1"/>
  <c r="O147" i="1"/>
  <c r="N147" i="1"/>
  <c r="M147" i="1" s="1"/>
  <c r="Q146" i="1"/>
  <c r="P146" i="1"/>
  <c r="O146" i="1"/>
  <c r="N146" i="1"/>
  <c r="M146" i="1"/>
  <c r="Q145" i="1"/>
  <c r="P145" i="1"/>
  <c r="O145" i="1"/>
  <c r="N145" i="1"/>
  <c r="M145" i="1"/>
  <c r="B145" i="1" s="1"/>
  <c r="H145" i="1"/>
  <c r="C145" i="1"/>
  <c r="Q144" i="1"/>
  <c r="P144" i="1"/>
  <c r="O144" i="1"/>
  <c r="N144" i="1"/>
  <c r="M144" i="1" s="1"/>
  <c r="B144" i="1" s="1"/>
  <c r="H144" i="1"/>
  <c r="C144" i="1"/>
  <c r="Q143" i="1"/>
  <c r="P143" i="1"/>
  <c r="M143" i="1" s="1"/>
  <c r="B143" i="1" s="1"/>
  <c r="O143" i="1"/>
  <c r="N143" i="1"/>
  <c r="H143" i="1"/>
  <c r="C143" i="1"/>
  <c r="U142" i="1"/>
  <c r="T142" i="1"/>
  <c r="S142" i="1"/>
  <c r="R142" i="1"/>
  <c r="P142" i="1"/>
  <c r="L142" i="1"/>
  <c r="Q142" i="1" s="1"/>
  <c r="K142" i="1"/>
  <c r="J142" i="1"/>
  <c r="I142" i="1"/>
  <c r="H142" i="1" s="1"/>
  <c r="G142" i="1"/>
  <c r="F142" i="1"/>
  <c r="E142" i="1"/>
  <c r="O142" i="1" s="1"/>
  <c r="D142" i="1"/>
  <c r="C142" i="1" s="1"/>
  <c r="Q141" i="1"/>
  <c r="P141" i="1"/>
  <c r="O141" i="1"/>
  <c r="N141" i="1"/>
  <c r="M141" i="1" s="1"/>
  <c r="B141" i="1" s="1"/>
  <c r="H141" i="1"/>
  <c r="C141" i="1"/>
  <c r="Q140" i="1"/>
  <c r="P140" i="1"/>
  <c r="M140" i="1" s="1"/>
  <c r="B140" i="1" s="1"/>
  <c r="O140" i="1"/>
  <c r="N140" i="1"/>
  <c r="H140" i="1"/>
  <c r="C140" i="1"/>
  <c r="Q139" i="1"/>
  <c r="P139" i="1"/>
  <c r="O139" i="1"/>
  <c r="N139" i="1"/>
  <c r="M139" i="1"/>
  <c r="B139" i="1" s="1"/>
  <c r="H139" i="1"/>
  <c r="C139" i="1"/>
  <c r="Q138" i="1"/>
  <c r="P138" i="1"/>
  <c r="O138" i="1"/>
  <c r="N138" i="1"/>
  <c r="M138" i="1" s="1"/>
  <c r="B138" i="1" s="1"/>
  <c r="H138" i="1"/>
  <c r="C138" i="1"/>
  <c r="Q137" i="1"/>
  <c r="P137" i="1"/>
  <c r="M137" i="1" s="1"/>
  <c r="B137" i="1" s="1"/>
  <c r="O137" i="1"/>
  <c r="N137" i="1"/>
  <c r="H137" i="1"/>
  <c r="C137" i="1"/>
  <c r="Q136" i="1"/>
  <c r="P136" i="1"/>
  <c r="O136" i="1"/>
  <c r="N136" i="1"/>
  <c r="M136" i="1"/>
  <c r="B136" i="1" s="1"/>
  <c r="H136" i="1"/>
  <c r="C136" i="1"/>
  <c r="Q134" i="1"/>
  <c r="P134" i="1"/>
  <c r="O134" i="1"/>
  <c r="N134" i="1"/>
  <c r="M134" i="1" s="1"/>
  <c r="B134" i="1" s="1"/>
  <c r="H134" i="1"/>
  <c r="C134" i="1"/>
  <c r="Q133" i="1"/>
  <c r="P133" i="1"/>
  <c r="M133" i="1" s="1"/>
  <c r="B133" i="1" s="1"/>
  <c r="O133" i="1"/>
  <c r="N133" i="1"/>
  <c r="H133" i="1"/>
  <c r="C133" i="1"/>
  <c r="Q132" i="1"/>
  <c r="P132" i="1"/>
  <c r="O132" i="1"/>
  <c r="N132" i="1"/>
  <c r="M132" i="1"/>
  <c r="B132" i="1" s="1"/>
  <c r="H132" i="1"/>
  <c r="C132" i="1"/>
  <c r="Q131" i="1"/>
  <c r="P131" i="1"/>
  <c r="O131" i="1"/>
  <c r="N131" i="1"/>
  <c r="M131" i="1" s="1"/>
  <c r="B131" i="1" s="1"/>
  <c r="H131" i="1"/>
  <c r="C131" i="1"/>
  <c r="Q130" i="1"/>
  <c r="P130" i="1"/>
  <c r="M130" i="1" s="1"/>
  <c r="B130" i="1" s="1"/>
  <c r="O130" i="1"/>
  <c r="N130" i="1"/>
  <c r="H130" i="1"/>
  <c r="C130" i="1"/>
  <c r="Q129" i="1"/>
  <c r="P129" i="1"/>
  <c r="O129" i="1"/>
  <c r="N129" i="1"/>
  <c r="M129" i="1"/>
  <c r="B129" i="1" s="1"/>
  <c r="H129" i="1"/>
  <c r="C129" i="1"/>
  <c r="Q128" i="1"/>
  <c r="P128" i="1"/>
  <c r="O128" i="1"/>
  <c r="N128" i="1"/>
  <c r="M128" i="1" s="1"/>
  <c r="B128" i="1" s="1"/>
  <c r="H128" i="1"/>
  <c r="C128" i="1"/>
  <c r="Q127" i="1"/>
  <c r="P127" i="1"/>
  <c r="M127" i="1" s="1"/>
  <c r="B127" i="1" s="1"/>
  <c r="O127" i="1"/>
  <c r="N127" i="1"/>
  <c r="H127" i="1"/>
  <c r="C127" i="1"/>
  <c r="Q126" i="1"/>
  <c r="P126" i="1"/>
  <c r="O126" i="1"/>
  <c r="N126" i="1"/>
  <c r="M126" i="1"/>
  <c r="B126" i="1" s="1"/>
  <c r="H126" i="1"/>
  <c r="C126" i="1"/>
  <c r="Q125" i="1"/>
  <c r="P125" i="1"/>
  <c r="O125" i="1"/>
  <c r="N125" i="1"/>
  <c r="M125" i="1" s="1"/>
  <c r="B125" i="1" s="1"/>
  <c r="H125" i="1"/>
  <c r="C125" i="1"/>
  <c r="Q124" i="1"/>
  <c r="P124" i="1"/>
  <c r="M124" i="1" s="1"/>
  <c r="B124" i="1" s="1"/>
  <c r="O124" i="1"/>
  <c r="N124" i="1"/>
  <c r="H124" i="1"/>
  <c r="C124" i="1"/>
  <c r="Q123" i="1"/>
  <c r="P123" i="1"/>
  <c r="O123" i="1"/>
  <c r="N123" i="1"/>
  <c r="M123" i="1"/>
  <c r="B123" i="1" s="1"/>
  <c r="H123" i="1"/>
  <c r="C123" i="1"/>
  <c r="Q121" i="1"/>
  <c r="P121" i="1"/>
  <c r="O121" i="1"/>
  <c r="N121" i="1"/>
  <c r="M121" i="1" s="1"/>
  <c r="B121" i="1" s="1"/>
  <c r="H121" i="1"/>
  <c r="C121" i="1"/>
  <c r="Q120" i="1"/>
  <c r="P120" i="1"/>
  <c r="M120" i="1" s="1"/>
  <c r="B120" i="1" s="1"/>
  <c r="O120" i="1"/>
  <c r="N120" i="1"/>
  <c r="H120" i="1"/>
  <c r="C120" i="1"/>
  <c r="Q119" i="1"/>
  <c r="P119" i="1"/>
  <c r="O119" i="1"/>
  <c r="N119" i="1"/>
  <c r="M119" i="1"/>
  <c r="B119" i="1" s="1"/>
  <c r="H119" i="1"/>
  <c r="C119" i="1"/>
  <c r="Q118" i="1"/>
  <c r="P118" i="1"/>
  <c r="O118" i="1"/>
  <c r="N118" i="1"/>
  <c r="M118" i="1" s="1"/>
  <c r="B118" i="1" s="1"/>
  <c r="H118" i="1"/>
  <c r="C118" i="1"/>
  <c r="Q117" i="1"/>
  <c r="P117" i="1"/>
  <c r="M117" i="1" s="1"/>
  <c r="B117" i="1" s="1"/>
  <c r="O117" i="1"/>
  <c r="N117" i="1"/>
  <c r="H117" i="1"/>
  <c r="C117" i="1"/>
  <c r="Q116" i="1"/>
  <c r="P116" i="1"/>
  <c r="O116" i="1"/>
  <c r="N116" i="1"/>
  <c r="M116" i="1"/>
  <c r="B116" i="1" s="1"/>
  <c r="H116" i="1"/>
  <c r="C116" i="1"/>
  <c r="Q115" i="1"/>
  <c r="P115" i="1"/>
  <c r="O115" i="1"/>
  <c r="N115" i="1"/>
  <c r="M115" i="1" s="1"/>
  <c r="B115" i="1" s="1"/>
  <c r="H115" i="1"/>
  <c r="C115" i="1"/>
  <c r="Q114" i="1"/>
  <c r="P114" i="1"/>
  <c r="M114" i="1" s="1"/>
  <c r="B114" i="1" s="1"/>
  <c r="O114" i="1"/>
  <c r="N114" i="1"/>
  <c r="H114" i="1"/>
  <c r="C114" i="1"/>
  <c r="Q113" i="1"/>
  <c r="P113" i="1"/>
  <c r="O113" i="1"/>
  <c r="N113" i="1"/>
  <c r="M113" i="1"/>
  <c r="B113" i="1" s="1"/>
  <c r="H113" i="1"/>
  <c r="C113" i="1"/>
  <c r="Q112" i="1"/>
  <c r="P112" i="1"/>
  <c r="O112" i="1"/>
  <c r="N112" i="1"/>
  <c r="M112" i="1" s="1"/>
  <c r="B112" i="1" s="1"/>
  <c r="H112" i="1"/>
  <c r="C112" i="1"/>
  <c r="Q111" i="1"/>
  <c r="P111" i="1"/>
  <c r="M111" i="1" s="1"/>
  <c r="B111" i="1" s="1"/>
  <c r="O111" i="1"/>
  <c r="N111" i="1"/>
  <c r="H111" i="1"/>
  <c r="C111" i="1"/>
  <c r="Q110" i="1"/>
  <c r="P110" i="1"/>
  <c r="O110" i="1"/>
  <c r="N110" i="1"/>
  <c r="M110" i="1"/>
  <c r="B110" i="1" s="1"/>
  <c r="H110" i="1"/>
  <c r="C110" i="1"/>
  <c r="Q108" i="1"/>
  <c r="P108" i="1"/>
  <c r="O108" i="1"/>
  <c r="N108" i="1"/>
  <c r="M108" i="1" s="1"/>
  <c r="B108" i="1" s="1"/>
  <c r="H108" i="1"/>
  <c r="C108" i="1"/>
  <c r="Q107" i="1"/>
  <c r="P107" i="1"/>
  <c r="M107" i="1" s="1"/>
  <c r="B107" i="1" s="1"/>
  <c r="O107" i="1"/>
  <c r="N107" i="1"/>
  <c r="H107" i="1"/>
  <c r="C107" i="1"/>
  <c r="Q106" i="1"/>
  <c r="P106" i="1"/>
  <c r="O106" i="1"/>
  <c r="N106" i="1"/>
  <c r="M106" i="1"/>
  <c r="B106" i="1" s="1"/>
  <c r="H106" i="1"/>
  <c r="C106" i="1"/>
  <c r="Q105" i="1"/>
  <c r="P105" i="1"/>
  <c r="O105" i="1"/>
  <c r="N105" i="1"/>
  <c r="M105" i="1" s="1"/>
  <c r="B105" i="1" s="1"/>
  <c r="H105" i="1"/>
  <c r="C105" i="1"/>
  <c r="Q104" i="1"/>
  <c r="P104" i="1"/>
  <c r="M104" i="1" s="1"/>
  <c r="B104" i="1" s="1"/>
  <c r="O104" i="1"/>
  <c r="N104" i="1"/>
  <c r="H104" i="1"/>
  <c r="C104" i="1"/>
  <c r="Q103" i="1"/>
  <c r="P103" i="1"/>
  <c r="O103" i="1"/>
  <c r="N103" i="1"/>
  <c r="M103" i="1"/>
  <c r="B103" i="1" s="1"/>
  <c r="H103" i="1"/>
  <c r="C103" i="1"/>
  <c r="Q102" i="1"/>
  <c r="P102" i="1"/>
  <c r="O102" i="1"/>
  <c r="N102" i="1"/>
  <c r="M102" i="1" s="1"/>
  <c r="B102" i="1" s="1"/>
  <c r="H102" i="1"/>
  <c r="C102" i="1"/>
  <c r="Q101" i="1"/>
  <c r="P101" i="1"/>
  <c r="M101" i="1" s="1"/>
  <c r="B101" i="1" s="1"/>
  <c r="O101" i="1"/>
  <c r="N101" i="1"/>
  <c r="H101" i="1"/>
  <c r="C101" i="1"/>
  <c r="Q100" i="1"/>
  <c r="P100" i="1"/>
  <c r="O100" i="1"/>
  <c r="N100" i="1"/>
  <c r="M100" i="1"/>
  <c r="B100" i="1" s="1"/>
  <c r="H100" i="1"/>
  <c r="C100" i="1"/>
  <c r="Q99" i="1"/>
  <c r="P99" i="1"/>
  <c r="O99" i="1"/>
  <c r="N99" i="1"/>
  <c r="M99" i="1" s="1"/>
  <c r="B99" i="1" s="1"/>
  <c r="H99" i="1"/>
  <c r="C99" i="1"/>
  <c r="Q98" i="1"/>
  <c r="P98" i="1"/>
  <c r="M98" i="1" s="1"/>
  <c r="B98" i="1" s="1"/>
  <c r="O98" i="1"/>
  <c r="N98" i="1"/>
  <c r="H98" i="1"/>
  <c r="C98" i="1"/>
  <c r="Q97" i="1"/>
  <c r="P97" i="1"/>
  <c r="O97" i="1"/>
  <c r="N97" i="1"/>
  <c r="M97" i="1"/>
  <c r="B97" i="1" s="1"/>
  <c r="H97" i="1"/>
  <c r="C97" i="1"/>
  <c r="Q95" i="1"/>
  <c r="P95" i="1"/>
  <c r="O95" i="1"/>
  <c r="N95" i="1"/>
  <c r="M95" i="1" s="1"/>
  <c r="B95" i="1" s="1"/>
  <c r="H95" i="1"/>
  <c r="C95" i="1"/>
  <c r="Q94" i="1"/>
  <c r="P94" i="1"/>
  <c r="M94" i="1" s="1"/>
  <c r="B94" i="1" s="1"/>
  <c r="O94" i="1"/>
  <c r="N94" i="1"/>
  <c r="H94" i="1"/>
  <c r="C94" i="1"/>
  <c r="Q93" i="1"/>
  <c r="P93" i="1"/>
  <c r="O93" i="1"/>
  <c r="N93" i="1"/>
  <c r="M93" i="1"/>
  <c r="B93" i="1" s="1"/>
  <c r="H93" i="1"/>
  <c r="C93" i="1"/>
  <c r="Q92" i="1"/>
  <c r="P92" i="1"/>
  <c r="O92" i="1"/>
  <c r="N92" i="1"/>
  <c r="M92" i="1" s="1"/>
  <c r="B92" i="1" s="1"/>
  <c r="H92" i="1"/>
  <c r="C92" i="1"/>
  <c r="Q91" i="1"/>
  <c r="P91" i="1"/>
  <c r="M91" i="1" s="1"/>
  <c r="B91" i="1" s="1"/>
  <c r="O91" i="1"/>
  <c r="N91" i="1"/>
  <c r="H91" i="1"/>
  <c r="C91" i="1"/>
  <c r="Q90" i="1"/>
  <c r="P90" i="1"/>
  <c r="O90" i="1"/>
  <c r="N90" i="1"/>
  <c r="M90" i="1"/>
  <c r="B90" i="1" s="1"/>
  <c r="H90" i="1"/>
  <c r="C90" i="1"/>
  <c r="Q89" i="1"/>
  <c r="P89" i="1"/>
  <c r="O89" i="1"/>
  <c r="N89" i="1"/>
  <c r="M89" i="1" s="1"/>
  <c r="B89" i="1" s="1"/>
  <c r="H89" i="1"/>
  <c r="C89" i="1"/>
  <c r="Q88" i="1"/>
  <c r="P88" i="1"/>
  <c r="M88" i="1" s="1"/>
  <c r="B88" i="1" s="1"/>
  <c r="O88" i="1"/>
  <c r="N88" i="1"/>
  <c r="H88" i="1"/>
  <c r="C88" i="1"/>
  <c r="Q87" i="1"/>
  <c r="P87" i="1"/>
  <c r="O87" i="1"/>
  <c r="N87" i="1"/>
  <c r="M87" i="1"/>
  <c r="B87" i="1" s="1"/>
  <c r="H87" i="1"/>
  <c r="C87" i="1"/>
  <c r="Q86" i="1"/>
  <c r="P86" i="1"/>
  <c r="O86" i="1"/>
  <c r="N86" i="1"/>
  <c r="M86" i="1" s="1"/>
  <c r="B86" i="1" s="1"/>
  <c r="H86" i="1"/>
  <c r="C86" i="1"/>
  <c r="Q85" i="1"/>
  <c r="P85" i="1"/>
  <c r="M85" i="1" s="1"/>
  <c r="B85" i="1" s="1"/>
  <c r="O85" i="1"/>
  <c r="N85" i="1"/>
  <c r="H85" i="1"/>
  <c r="C85" i="1"/>
  <c r="Q84" i="1"/>
  <c r="P84" i="1"/>
  <c r="O84" i="1"/>
  <c r="N84" i="1"/>
  <c r="M84" i="1"/>
  <c r="B84" i="1" s="1"/>
  <c r="H84" i="1"/>
  <c r="C84" i="1"/>
  <c r="M82" i="1"/>
  <c r="C82" i="1"/>
  <c r="B82" i="1" s="1"/>
  <c r="M81" i="1"/>
  <c r="C81" i="1"/>
  <c r="B81" i="1" s="1"/>
  <c r="M80" i="1"/>
  <c r="C80" i="1"/>
  <c r="B80" i="1"/>
  <c r="M79" i="1"/>
  <c r="B79" i="1" s="1"/>
  <c r="C79" i="1"/>
  <c r="M78" i="1"/>
  <c r="C78" i="1"/>
  <c r="B78" i="1" s="1"/>
  <c r="M77" i="1"/>
  <c r="C77" i="1"/>
  <c r="B77" i="1" s="1"/>
  <c r="M76" i="1"/>
  <c r="C76" i="1"/>
  <c r="B76" i="1"/>
  <c r="M75" i="1"/>
  <c r="B75" i="1" s="1"/>
  <c r="C75" i="1"/>
  <c r="M74" i="1"/>
  <c r="C74" i="1"/>
  <c r="B74" i="1" s="1"/>
  <c r="M73" i="1"/>
  <c r="C73" i="1"/>
  <c r="B73" i="1" s="1"/>
  <c r="M72" i="1"/>
  <c r="C72" i="1"/>
  <c r="B72" i="1"/>
  <c r="M71" i="1"/>
  <c r="B71" i="1" s="1"/>
  <c r="C71" i="1"/>
  <c r="Q70" i="1"/>
  <c r="P70" i="1"/>
  <c r="H70" i="1"/>
  <c r="G70" i="1"/>
  <c r="F70" i="1"/>
  <c r="E70" i="1"/>
  <c r="O70" i="1" s="1"/>
  <c r="D70" i="1"/>
  <c r="N70" i="1" s="1"/>
  <c r="M70" i="1" s="1"/>
  <c r="M69" i="1"/>
  <c r="C69" i="1"/>
  <c r="B69" i="1" s="1"/>
  <c r="M68" i="1"/>
  <c r="C68" i="1"/>
  <c r="B68" i="1" s="1"/>
  <c r="M67" i="1"/>
  <c r="C67" i="1"/>
  <c r="B67" i="1"/>
  <c r="M66" i="1"/>
  <c r="B66" i="1" s="1"/>
  <c r="C66" i="1"/>
  <c r="M65" i="1"/>
  <c r="C65" i="1"/>
  <c r="B65" i="1" s="1"/>
  <c r="M64" i="1"/>
  <c r="C64" i="1"/>
  <c r="B64" i="1" s="1"/>
  <c r="M63" i="1"/>
  <c r="C63" i="1"/>
  <c r="B63" i="1"/>
  <c r="M62" i="1"/>
  <c r="B62" i="1" s="1"/>
  <c r="C62" i="1"/>
  <c r="M61" i="1"/>
  <c r="C61" i="1"/>
  <c r="B61" i="1" s="1"/>
  <c r="M60" i="1"/>
  <c r="C60" i="1"/>
  <c r="B60" i="1" s="1"/>
  <c r="M59" i="1"/>
  <c r="C59" i="1"/>
  <c r="B59" i="1"/>
  <c r="M58" i="1"/>
  <c r="B58" i="1" s="1"/>
  <c r="C58" i="1"/>
  <c r="Q57" i="1"/>
  <c r="P57" i="1"/>
  <c r="H57" i="1"/>
  <c r="G57" i="1"/>
  <c r="F57" i="1"/>
  <c r="E57" i="1"/>
  <c r="O57" i="1" s="1"/>
  <c r="D57" i="1"/>
  <c r="N57" i="1" s="1"/>
  <c r="M57" i="1" s="1"/>
  <c r="M56" i="1"/>
  <c r="C56" i="1"/>
  <c r="B56" i="1" s="1"/>
  <c r="M55" i="1"/>
  <c r="C55" i="1"/>
  <c r="B55" i="1" s="1"/>
  <c r="M54" i="1"/>
  <c r="C54" i="1"/>
  <c r="B54" i="1"/>
  <c r="M53" i="1"/>
  <c r="B53" i="1" s="1"/>
  <c r="C53" i="1"/>
  <c r="M52" i="1"/>
  <c r="C52" i="1"/>
  <c r="B52" i="1" s="1"/>
  <c r="M51" i="1"/>
  <c r="C51" i="1"/>
  <c r="B51" i="1" s="1"/>
  <c r="M50" i="1"/>
  <c r="C50" i="1"/>
  <c r="B50" i="1"/>
  <c r="M49" i="1"/>
  <c r="B49" i="1" s="1"/>
  <c r="C49" i="1"/>
  <c r="M48" i="1"/>
  <c r="C48" i="1"/>
  <c r="B48" i="1" s="1"/>
  <c r="M47" i="1"/>
  <c r="C47" i="1"/>
  <c r="B47" i="1" s="1"/>
  <c r="M46" i="1"/>
  <c r="C46" i="1"/>
  <c r="B46" i="1"/>
  <c r="M45" i="1"/>
  <c r="B45" i="1" s="1"/>
  <c r="C45" i="1"/>
  <c r="Q44" i="1"/>
  <c r="P44" i="1"/>
  <c r="H44" i="1"/>
  <c r="G44" i="1"/>
  <c r="F44" i="1"/>
  <c r="E44" i="1"/>
  <c r="O44" i="1" s="1"/>
  <c r="D44" i="1"/>
  <c r="N44" i="1" s="1"/>
  <c r="M44" i="1" s="1"/>
  <c r="M43" i="1"/>
  <c r="C43" i="1"/>
  <c r="B43" i="1" s="1"/>
  <c r="M42" i="1"/>
  <c r="C42" i="1"/>
  <c r="B42" i="1" s="1"/>
  <c r="M41" i="1"/>
  <c r="C41" i="1"/>
  <c r="B41" i="1"/>
  <c r="M40" i="1"/>
  <c r="B40" i="1" s="1"/>
  <c r="C40" i="1"/>
  <c r="M39" i="1"/>
  <c r="C39" i="1"/>
  <c r="B39" i="1" s="1"/>
  <c r="M38" i="1"/>
  <c r="C38" i="1"/>
  <c r="B38" i="1" s="1"/>
  <c r="M37" i="1"/>
  <c r="C37" i="1"/>
  <c r="B37" i="1"/>
  <c r="M36" i="1"/>
  <c r="B36" i="1" s="1"/>
  <c r="C36" i="1"/>
  <c r="M35" i="1"/>
  <c r="C35" i="1"/>
  <c r="B35" i="1" s="1"/>
  <c r="M34" i="1"/>
  <c r="C34" i="1"/>
  <c r="B34" i="1" s="1"/>
  <c r="M33" i="1"/>
  <c r="C33" i="1"/>
  <c r="B33" i="1"/>
  <c r="M32" i="1"/>
  <c r="B32" i="1" s="1"/>
  <c r="C32" i="1"/>
  <c r="M31" i="1"/>
  <c r="C31" i="1"/>
  <c r="B31" i="1" s="1"/>
  <c r="M30" i="1"/>
  <c r="C30" i="1"/>
  <c r="B30" i="1" s="1"/>
  <c r="M29" i="1"/>
  <c r="C29" i="1"/>
  <c r="B29" i="1"/>
  <c r="M28" i="1"/>
  <c r="B28" i="1" s="1"/>
  <c r="C28" i="1"/>
  <c r="M27" i="1"/>
  <c r="C27" i="1"/>
  <c r="B27" i="1" s="1"/>
  <c r="M26" i="1"/>
  <c r="C26" i="1"/>
  <c r="B26" i="1" s="1"/>
  <c r="M25" i="1"/>
  <c r="C25" i="1"/>
  <c r="B25" i="1"/>
  <c r="M24" i="1"/>
  <c r="B24" i="1" s="1"/>
  <c r="C24" i="1"/>
  <c r="M23" i="1"/>
  <c r="C23" i="1"/>
  <c r="B23" i="1" s="1"/>
  <c r="M22" i="1"/>
  <c r="C22" i="1"/>
  <c r="B22" i="1" s="1"/>
  <c r="M21" i="1"/>
  <c r="C21" i="1"/>
  <c r="B21" i="1"/>
  <c r="M20" i="1"/>
  <c r="B20" i="1" s="1"/>
  <c r="C20" i="1"/>
  <c r="M19" i="1"/>
  <c r="C19" i="1"/>
  <c r="B19" i="1" s="1"/>
  <c r="M18" i="1"/>
  <c r="C18" i="1"/>
  <c r="B18" i="1" s="1"/>
  <c r="M17" i="1"/>
  <c r="H17" i="1"/>
  <c r="C17" i="1"/>
  <c r="B17" i="1"/>
  <c r="M16" i="1"/>
  <c r="H16" i="1"/>
  <c r="C16" i="1"/>
  <c r="B16" i="1"/>
  <c r="M15" i="1"/>
  <c r="H15" i="1"/>
  <c r="C15" i="1"/>
  <c r="B15" i="1" s="1"/>
  <c r="M14" i="1"/>
  <c r="H14" i="1"/>
  <c r="C14" i="1"/>
  <c r="B14" i="1"/>
  <c r="N142" i="1" l="1"/>
  <c r="M142" i="1" s="1"/>
  <c r="B142" i="1" s="1"/>
  <c r="C44" i="1"/>
  <c r="B44" i="1" s="1"/>
  <c r="C57" i="1"/>
  <c r="B57" i="1" s="1"/>
  <c r="C70" i="1"/>
  <c r="B70" i="1" s="1"/>
</calcChain>
</file>

<file path=xl/sharedStrings.xml><?xml version="1.0" encoding="utf-8"?>
<sst xmlns="http://schemas.openxmlformats.org/spreadsheetml/2006/main" count="519" uniqueCount="55">
  <si>
    <r>
      <t>Cədvəl 2.11. Kredit təşkilatlarında yerləşdirilmiş depozit və əmanətlər</t>
    </r>
    <r>
      <rPr>
        <b/>
        <i/>
        <sz val="14"/>
        <color rgb="FF366092"/>
        <rFont val="Times New Roman"/>
        <family val="1"/>
        <charset val="162"/>
      </rPr>
      <t xml:space="preserve"> (dövrün sonuna)</t>
    </r>
  </si>
  <si>
    <r>
      <t xml:space="preserve">Table 2.11. Deposits and savings in credit institutions </t>
    </r>
    <r>
      <rPr>
        <i/>
        <sz val="14"/>
        <color rgb="FF366092"/>
        <rFont val="Times New Roman"/>
        <family val="1"/>
        <charset val="162"/>
      </rPr>
      <t>(end of period)</t>
    </r>
  </si>
  <si>
    <t>mln. manat</t>
  </si>
  <si>
    <t>Tarix</t>
  </si>
  <si>
    <t>Cəmi depozitlər</t>
  </si>
  <si>
    <t>Ev təsərrüfatları</t>
  </si>
  <si>
    <t>Maliyyə təşkilatları</t>
  </si>
  <si>
    <t>Qeyri-maliyyə təşkilatları</t>
  </si>
  <si>
    <t xml:space="preserve">Cəmi </t>
  </si>
  <si>
    <t>manatla</t>
  </si>
  <si>
    <t>xarici valyuta ilə</t>
  </si>
  <si>
    <t>tələb olunanadək</t>
  </si>
  <si>
    <t>müddətli</t>
  </si>
  <si>
    <t>Date</t>
  </si>
  <si>
    <t>Total deposits</t>
  </si>
  <si>
    <t>Households</t>
  </si>
  <si>
    <t>Financial corporations</t>
  </si>
  <si>
    <t>Non-financial corporations</t>
  </si>
  <si>
    <t xml:space="preserve">Total </t>
  </si>
  <si>
    <t>in manat</t>
  </si>
  <si>
    <t>in foreign currency</t>
  </si>
  <si>
    <t>demand deposits</t>
  </si>
  <si>
    <t>time deposits</t>
  </si>
  <si>
    <t>Cari hesablar manatla</t>
  </si>
  <si>
    <t>Müddətli manatla</t>
  </si>
  <si>
    <t>Cari hesablar valyuta</t>
  </si>
  <si>
    <t>Müddətli valyuta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</si>
  <si>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</si>
  <si>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</si>
  <si>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</si>
  <si>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</si>
  <si>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</si>
  <si>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</si>
  <si>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</si>
  <si>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</si>
  <si>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</si>
  <si>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</si>
  <si>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</si>
  <si>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</si>
  <si>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</si>
  <si>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2015</t>
  </si>
  <si>
    <t>2016</t>
  </si>
  <si>
    <t>2017</t>
  </si>
  <si>
    <t>2127.5**</t>
  </si>
  <si>
    <t>2018</t>
  </si>
  <si>
    <t>2019</t>
  </si>
  <si>
    <t>2020</t>
  </si>
  <si>
    <t>2021</t>
  </si>
  <si>
    <t>2022</t>
  </si>
  <si>
    <t>2023</t>
  </si>
  <si>
    <t>12564.1*</t>
  </si>
  <si>
    <t>2024</t>
  </si>
  <si>
    <t>*Əmanətlərdə azalma lisenziyası geri çağırılan bankla əlaqədardır.</t>
  </si>
  <si>
    <r>
      <t>Qeyd: Göstəricilər Beynəlxalq Valyuta Fondunun "Pul və Maliyyə Statistikası" metodologiyasına əsasən hesablanır. Qeyri-rezidentlərin, dövlət idarəetmə orqanlarının, bələdiyyələrin və ictimai təşkilatların depozitləri daxil olmaqla
Note:</t>
    </r>
    <r>
      <rPr>
        <i/>
        <sz val="11"/>
        <color theme="8" tint="-0.249977111117893"/>
        <rFont val="Times New Roman"/>
        <family val="1"/>
      </rPr>
      <t xml:space="preserve">Deposits of non-residents, central government, public organizations and municipals are included according to methodology of  IMF's "Monetary and Financial Statistics" </t>
    </r>
  </si>
  <si>
    <r>
      <t xml:space="preserve">Mənbə: Azərbaycan Respublikasının Mərkəzi Bankı / </t>
    </r>
    <r>
      <rPr>
        <i/>
        <sz val="11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</si>
</sst>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4"/>
      <color rgb="FF366092"/>
      <name val="Times New Roman"/>
      <family val="1"/>
      <charset val="162"/>
    </font>
    <font>
      <b/>
      <i/>
      <sz val="14"/>
      <color rgb="FF366092"/>
      <name val="Times New Roman"/>
      <family val="1"/>
      <charset val="162"/>
    </font>
    <font>
      <sz val="12"/>
      <name val="Times New Roman"/>
      <family val="1"/>
      <charset val="162"/>
    </font>
    <font>
      <sz val="14"/>
      <color rgb="FF366092"/>
      <name val="Times New Roman"/>
      <family val="1"/>
      <charset val="162"/>
    </font>
    <font>
      <i/>
      <sz val="14"/>
      <color rgb="FF366092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1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i/>
      <sz val="11"/>
      <color theme="8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top"/>
    </xf>
    <xf numFmtId="0" fontId="7" fillId="2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4" borderId="2" xfId="1" applyFont="1" applyFill="1" applyBorder="1" applyAlignment="1">
      <alignment horizontal="center"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64" fontId="11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0" xfId="1" applyFont="1" applyAlignment="1">
      <alignment vertical="center"/>
    </xf>
    <xf numFmtId="164" fontId="13" fillId="0" borderId="0" xfId="1" applyNumberFormat="1" applyFont="1" applyAlignment="1">
      <alignment vertical="center"/>
    </xf>
    <xf numFmtId="164" fontId="13" fillId="0" borderId="4" xfId="1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vertical="center"/>
    </xf>
  </cellXfs>
  <cellStyles count="2">
    <cellStyle name="Normal" xfId="0" builtinId="0"/>
    <cellStyle name="Normal 3" xfId="1" xr:uid="{601410EF-C666-4EBF-91EE-72A219119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29854-E3D1-4B01-BCC0-D4AADA356F00}">
  <sheetPr codeName="Sheet19">
    <tabColor rgb="FF92D050"/>
  </sheetPr>
  <dimension ref="A2:CD273"/>
  <sheetViews>
    <sheetView showGridLines="0" tabSelected="1" view="pageBreakPreview" zoomScale="85" zoomScaleSheetLayoutView="85" workbookViewId="0">
      <pane ySplit="17" topLeftCell="A258" activePane="bottomLeft" state="frozen"/>
      <selection activeCell="Q251" sqref="Q251"/>
      <selection pane="bottomLeft" activeCell="G276" sqref="G276"/>
    </sheetView>
  </sheetViews>
  <sheetFormatPr defaultColWidth="8.88671875" defaultRowHeight="12.9" customHeight="1" x14ac:dyDescent="0.25"/>
  <cols>
    <col min="1" max="1" width="10.44140625" style="8" customWidth="1"/>
    <col min="2" max="2" width="13.33203125" style="2" customWidth="1"/>
    <col min="3" max="3" width="11.109375" style="2" customWidth="1"/>
    <col min="4" max="4" width="14.88671875" style="2" customWidth="1"/>
    <col min="5" max="5" width="14" style="2" customWidth="1"/>
    <col min="6" max="6" width="14.88671875" style="2" customWidth="1"/>
    <col min="7" max="7" width="14" style="2" customWidth="1"/>
    <col min="8" max="8" width="11.109375" style="2" customWidth="1"/>
    <col min="9" max="9" width="14.88671875" style="2" customWidth="1"/>
    <col min="10" max="10" width="14" style="2" customWidth="1"/>
    <col min="11" max="11" width="14.88671875" style="2" customWidth="1"/>
    <col min="12" max="12" width="14" style="2" customWidth="1"/>
    <col min="13" max="13" width="11.109375" style="2" customWidth="1"/>
    <col min="14" max="14" width="14.88671875" style="2" customWidth="1"/>
    <col min="15" max="15" width="14" style="2" customWidth="1"/>
    <col min="16" max="16" width="14.88671875" style="2" customWidth="1"/>
    <col min="17" max="17" width="14" style="2" customWidth="1"/>
    <col min="18" max="21" width="20" style="2" hidden="1" customWidth="1"/>
    <col min="22" max="24" width="20" style="2" customWidth="1"/>
    <col min="25" max="79" width="8.88671875" style="2"/>
    <col min="80" max="80" width="0" style="2" hidden="1" customWidth="1"/>
    <col min="81" max="16384" width="8.88671875" style="2"/>
  </cols>
  <sheetData>
    <row r="2" spans="1:81" ht="22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81" ht="27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81" s="5" customFormat="1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81" s="5" customFormat="1" ht="1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81" s="8" customFormat="1" ht="15.6" x14ac:dyDescent="0.25">
      <c r="A6" s="7" t="s">
        <v>3</v>
      </c>
      <c r="B6" s="7" t="s">
        <v>4</v>
      </c>
      <c r="C6" s="7" t="s">
        <v>5</v>
      </c>
      <c r="D6" s="7"/>
      <c r="E6" s="7"/>
      <c r="F6" s="7"/>
      <c r="G6" s="7"/>
      <c r="H6" s="7" t="s">
        <v>6</v>
      </c>
      <c r="I6" s="7"/>
      <c r="J6" s="7"/>
      <c r="K6" s="7"/>
      <c r="L6" s="7"/>
      <c r="M6" s="7" t="s">
        <v>7</v>
      </c>
      <c r="N6" s="7"/>
      <c r="O6" s="7"/>
      <c r="P6" s="7"/>
      <c r="Q6" s="7"/>
    </row>
    <row r="7" spans="1:81" s="8" customFormat="1" ht="15.6" x14ac:dyDescent="0.25">
      <c r="A7" s="7"/>
      <c r="B7" s="7"/>
      <c r="C7" s="7" t="s">
        <v>8</v>
      </c>
      <c r="D7" s="7" t="s">
        <v>9</v>
      </c>
      <c r="E7" s="7"/>
      <c r="F7" s="7" t="s">
        <v>10</v>
      </c>
      <c r="G7" s="7"/>
      <c r="H7" s="7" t="s">
        <v>8</v>
      </c>
      <c r="I7" s="7" t="s">
        <v>9</v>
      </c>
      <c r="J7" s="7"/>
      <c r="K7" s="7" t="s">
        <v>10</v>
      </c>
      <c r="L7" s="7"/>
      <c r="M7" s="7" t="s">
        <v>8</v>
      </c>
      <c r="N7" s="7" t="s">
        <v>9</v>
      </c>
      <c r="O7" s="7"/>
      <c r="P7" s="7" t="s">
        <v>10</v>
      </c>
      <c r="Q7" s="7"/>
      <c r="CC7" s="9"/>
    </row>
    <row r="8" spans="1:81" s="8" customFormat="1" ht="15.6" x14ac:dyDescent="0.25">
      <c r="A8" s="7"/>
      <c r="B8" s="7"/>
      <c r="C8" s="7"/>
      <c r="D8" s="7" t="s">
        <v>11</v>
      </c>
      <c r="E8" s="7" t="s">
        <v>12</v>
      </c>
      <c r="F8" s="7" t="s">
        <v>11</v>
      </c>
      <c r="G8" s="7" t="s">
        <v>12</v>
      </c>
      <c r="H8" s="7"/>
      <c r="I8" s="7" t="s">
        <v>11</v>
      </c>
      <c r="J8" s="7" t="s">
        <v>12</v>
      </c>
      <c r="K8" s="7" t="s">
        <v>11</v>
      </c>
      <c r="L8" s="7" t="s">
        <v>12</v>
      </c>
      <c r="M8" s="7"/>
      <c r="N8" s="7" t="s">
        <v>11</v>
      </c>
      <c r="O8" s="7" t="s">
        <v>12</v>
      </c>
      <c r="P8" s="7" t="s">
        <v>11</v>
      </c>
      <c r="Q8" s="7" t="s">
        <v>12</v>
      </c>
    </row>
    <row r="9" spans="1:81" s="8" customFormat="1" ht="15.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81" ht="15.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81" ht="15.6" x14ac:dyDescent="0.25">
      <c r="A11" s="10" t="s">
        <v>13</v>
      </c>
      <c r="B11" s="10" t="s">
        <v>14</v>
      </c>
      <c r="C11" s="10" t="s">
        <v>15</v>
      </c>
      <c r="D11" s="10"/>
      <c r="E11" s="10"/>
      <c r="F11" s="10"/>
      <c r="G11" s="10"/>
      <c r="H11" s="10" t="s">
        <v>16</v>
      </c>
      <c r="I11" s="10"/>
      <c r="J11" s="10"/>
      <c r="K11" s="10"/>
      <c r="L11" s="10"/>
      <c r="M11" s="10" t="s">
        <v>17</v>
      </c>
      <c r="N11" s="10"/>
      <c r="O11" s="10"/>
      <c r="P11" s="10"/>
      <c r="Q11" s="10"/>
    </row>
    <row r="12" spans="1:81" ht="15.6" x14ac:dyDescent="0.25">
      <c r="A12" s="10"/>
      <c r="B12" s="10"/>
      <c r="C12" s="10" t="s">
        <v>18</v>
      </c>
      <c r="D12" s="10" t="s">
        <v>19</v>
      </c>
      <c r="E12" s="10"/>
      <c r="F12" s="10" t="s">
        <v>20</v>
      </c>
      <c r="G12" s="10"/>
      <c r="H12" s="10" t="s">
        <v>18</v>
      </c>
      <c r="I12" s="10" t="s">
        <v>19</v>
      </c>
      <c r="J12" s="10"/>
      <c r="K12" s="10" t="s">
        <v>20</v>
      </c>
      <c r="L12" s="10"/>
      <c r="M12" s="10" t="s">
        <v>18</v>
      </c>
      <c r="N12" s="10" t="s">
        <v>19</v>
      </c>
      <c r="O12" s="10"/>
      <c r="P12" s="10" t="s">
        <v>20</v>
      </c>
      <c r="Q12" s="10"/>
    </row>
    <row r="13" spans="1:81" ht="31.2" x14ac:dyDescent="0.25">
      <c r="A13" s="10"/>
      <c r="B13" s="10"/>
      <c r="C13" s="10"/>
      <c r="D13" s="11" t="s">
        <v>21</v>
      </c>
      <c r="E13" s="11" t="s">
        <v>22</v>
      </c>
      <c r="F13" s="11" t="s">
        <v>21</v>
      </c>
      <c r="G13" s="12" t="s">
        <v>22</v>
      </c>
      <c r="H13" s="10"/>
      <c r="I13" s="11" t="s">
        <v>21</v>
      </c>
      <c r="J13" s="12" t="s">
        <v>22</v>
      </c>
      <c r="K13" s="11" t="s">
        <v>21</v>
      </c>
      <c r="L13" s="12" t="s">
        <v>22</v>
      </c>
      <c r="M13" s="10"/>
      <c r="N13" s="11" t="s">
        <v>21</v>
      </c>
      <c r="O13" s="12" t="s">
        <v>22</v>
      </c>
      <c r="P13" s="11" t="s">
        <v>21</v>
      </c>
      <c r="Q13" s="12" t="s">
        <v>22</v>
      </c>
      <c r="R13" s="13" t="s">
        <v>23</v>
      </c>
      <c r="S13" s="13" t="s">
        <v>24</v>
      </c>
      <c r="T13" s="13" t="s">
        <v>25</v>
      </c>
      <c r="U13" s="13" t="s">
        <v>26</v>
      </c>
    </row>
    <row r="14" spans="1:81" ht="15.6" hidden="1" x14ac:dyDescent="0.25">
      <c r="A14" s="14">
        <v>2001</v>
      </c>
      <c r="B14" s="15">
        <f>+C14+M14</f>
        <v>412.97515686106203</v>
      </c>
      <c r="C14" s="16">
        <f>+D14+E14+F14+G14</f>
        <v>117.02368425330999</v>
      </c>
      <c r="D14" s="16">
        <v>1.8598273348560002</v>
      </c>
      <c r="E14" s="16">
        <v>10.181434441135998</v>
      </c>
      <c r="F14" s="16">
        <v>33.687188488229999</v>
      </c>
      <c r="G14" s="16">
        <v>71.295233989088004</v>
      </c>
      <c r="H14" s="16">
        <f>+I14+J14+K14+L14</f>
        <v>295.95147260775201</v>
      </c>
      <c r="I14" s="16">
        <v>47.58869427729401</v>
      </c>
      <c r="J14" s="16">
        <v>3.4380445627579999</v>
      </c>
      <c r="K14" s="16">
        <v>162.03836786259998</v>
      </c>
      <c r="L14" s="16">
        <v>82.886365905099993</v>
      </c>
      <c r="M14" s="16">
        <f>+N14+O14+P14+Q14</f>
        <v>295.95147260775201</v>
      </c>
      <c r="N14" s="16">
        <v>47.58869427729401</v>
      </c>
      <c r="O14" s="16">
        <v>3.4380445627579999</v>
      </c>
      <c r="P14" s="16">
        <v>162.03836786259998</v>
      </c>
      <c r="Q14" s="17">
        <v>82.886365905099993</v>
      </c>
      <c r="R14" s="16">
        <v>49.44852161215001</v>
      </c>
      <c r="S14" s="16">
        <v>13.619479003893998</v>
      </c>
      <c r="T14" s="16">
        <v>195.72555635082998</v>
      </c>
      <c r="U14" s="16">
        <v>154.181599894188</v>
      </c>
      <c r="V14" s="16"/>
    </row>
    <row r="15" spans="1:81" ht="15.6" hidden="1" x14ac:dyDescent="0.25">
      <c r="A15" s="14">
        <v>2002</v>
      </c>
      <c r="B15" s="15">
        <f t="shared" ref="B15:B77" si="0">+C15+M15</f>
        <v>483.15978184729602</v>
      </c>
      <c r="C15" s="16">
        <f>+D15+E15+F15+G15</f>
        <v>153.45411193965603</v>
      </c>
      <c r="D15" s="16">
        <v>3.5223037435799998</v>
      </c>
      <c r="E15" s="16">
        <v>9.9774402997900005</v>
      </c>
      <c r="F15" s="16">
        <v>27.348646649591995</v>
      </c>
      <c r="G15" s="16">
        <v>112.60572124669403</v>
      </c>
      <c r="H15" s="16">
        <f>+I15+J15+K15+L15</f>
        <v>329.70566990764002</v>
      </c>
      <c r="I15" s="16">
        <v>59.712269845920005</v>
      </c>
      <c r="J15" s="16">
        <v>2.9712383731839971</v>
      </c>
      <c r="K15" s="16">
        <v>103.62160357761799</v>
      </c>
      <c r="L15" s="16">
        <v>163.40055811091804</v>
      </c>
      <c r="M15" s="16">
        <f t="shared" ref="M15:M77" si="1">+N15+O15+P15+Q15</f>
        <v>329.70566990764002</v>
      </c>
      <c r="N15" s="16">
        <v>59.712269845920005</v>
      </c>
      <c r="O15" s="16">
        <v>2.9712383731839971</v>
      </c>
      <c r="P15" s="16">
        <v>103.62160357761799</v>
      </c>
      <c r="Q15" s="17">
        <v>163.40055811091804</v>
      </c>
      <c r="R15" s="16">
        <v>63.234573589500002</v>
      </c>
      <c r="S15" s="16">
        <v>12.948678672973998</v>
      </c>
      <c r="T15" s="16">
        <v>130.97025022720999</v>
      </c>
      <c r="U15" s="16">
        <v>276.00627935761207</v>
      </c>
      <c r="V15" s="16"/>
    </row>
    <row r="16" spans="1:81" ht="15.6" hidden="1" x14ac:dyDescent="0.25">
      <c r="A16" s="14">
        <v>2003</v>
      </c>
      <c r="B16" s="15">
        <f t="shared" si="0"/>
        <v>644.37994144988397</v>
      </c>
      <c r="C16" s="16">
        <f>+D16+E16+F16+G16</f>
        <v>251.93511738187601</v>
      </c>
      <c r="D16" s="16">
        <v>7.7400585161379984</v>
      </c>
      <c r="E16" s="16">
        <v>11.246076919432003</v>
      </c>
      <c r="F16" s="16">
        <v>40.262415726721997</v>
      </c>
      <c r="G16" s="16">
        <v>192.68656621958402</v>
      </c>
      <c r="H16" s="16">
        <f>+I16+J16+K16+L16</f>
        <v>392.44482406800802</v>
      </c>
      <c r="I16" s="16">
        <v>89.564187967094</v>
      </c>
      <c r="J16" s="16">
        <v>11.627330259122001</v>
      </c>
      <c r="K16" s="16">
        <v>152.75450807743402</v>
      </c>
      <c r="L16" s="16">
        <v>138.49879776435799</v>
      </c>
      <c r="M16" s="16">
        <f t="shared" si="1"/>
        <v>392.44482406800802</v>
      </c>
      <c r="N16" s="16">
        <v>89.564187967094</v>
      </c>
      <c r="O16" s="16">
        <v>11.627330259122001</v>
      </c>
      <c r="P16" s="16">
        <v>152.75450807743402</v>
      </c>
      <c r="Q16" s="17">
        <v>138.49879776435799</v>
      </c>
      <c r="R16" s="16">
        <v>97.304246483231992</v>
      </c>
      <c r="S16" s="16">
        <v>22.873407178554004</v>
      </c>
      <c r="T16" s="16">
        <v>193.01692380415602</v>
      </c>
      <c r="U16" s="16">
        <v>331.18536398394201</v>
      </c>
      <c r="V16" s="16"/>
    </row>
    <row r="17" spans="1:22" ht="15.6" hidden="1" x14ac:dyDescent="0.25">
      <c r="A17" s="14">
        <v>2004</v>
      </c>
      <c r="B17" s="15">
        <f>+C17+M17</f>
        <v>1118.0426953927879</v>
      </c>
      <c r="C17" s="16">
        <f>+D17+E17+F17+G17</f>
        <v>403.12769143106192</v>
      </c>
      <c r="D17" s="16">
        <v>15.955597224904</v>
      </c>
      <c r="E17" s="16">
        <v>14.174613427751998</v>
      </c>
      <c r="F17" s="16">
        <v>61.031647387751995</v>
      </c>
      <c r="G17" s="16">
        <v>311.96583339065393</v>
      </c>
      <c r="H17" s="16">
        <f>+I17+J17+K17+L17</f>
        <v>714.91500396172592</v>
      </c>
      <c r="I17" s="16">
        <v>177.52197048484396</v>
      </c>
      <c r="J17" s="16">
        <v>14.259139113799998</v>
      </c>
      <c r="K17" s="16">
        <v>248.37984228524402</v>
      </c>
      <c r="L17" s="16">
        <v>274.75405207783803</v>
      </c>
      <c r="M17" s="16">
        <f t="shared" si="1"/>
        <v>714.91500396172592</v>
      </c>
      <c r="N17" s="16">
        <v>177.52197048484396</v>
      </c>
      <c r="O17" s="16">
        <v>14.259139113799998</v>
      </c>
      <c r="P17" s="16">
        <v>248.37984228524402</v>
      </c>
      <c r="Q17" s="17">
        <v>274.75405207783803</v>
      </c>
      <c r="R17" s="16">
        <v>193.47756770974797</v>
      </c>
      <c r="S17" s="16">
        <v>28.433752541551996</v>
      </c>
      <c r="T17" s="16">
        <v>309.41148967299603</v>
      </c>
      <c r="U17" s="16">
        <v>586.71988546849195</v>
      </c>
      <c r="V17" s="16"/>
    </row>
    <row r="18" spans="1:22" ht="15.6" x14ac:dyDescent="0.25">
      <c r="A18" s="18">
        <v>2005</v>
      </c>
      <c r="B18" s="19">
        <f>+C18+M18</f>
        <v>1368.7164538735801</v>
      </c>
      <c r="C18" s="19">
        <f>+D18+E18+F18+G18</f>
        <v>494.53391455511206</v>
      </c>
      <c r="D18" s="19">
        <v>27.779654134526002</v>
      </c>
      <c r="E18" s="19">
        <v>28.058224396446001</v>
      </c>
      <c r="F18" s="19">
        <v>82.03544031062799</v>
      </c>
      <c r="G18" s="19">
        <v>356.66059571351207</v>
      </c>
      <c r="H18" s="19" t="s">
        <v>27</v>
      </c>
      <c r="I18" s="19" t="s">
        <v>27</v>
      </c>
      <c r="J18" s="19" t="s">
        <v>27</v>
      </c>
      <c r="K18" s="19" t="s">
        <v>27</v>
      </c>
      <c r="L18" s="19" t="s">
        <v>27</v>
      </c>
      <c r="M18" s="19">
        <f t="shared" si="1"/>
        <v>874.182539318468</v>
      </c>
      <c r="N18" s="19">
        <v>204.18628984915802</v>
      </c>
      <c r="O18" s="19">
        <v>20.166362801447995</v>
      </c>
      <c r="P18" s="19">
        <v>282.36037415142005</v>
      </c>
      <c r="Q18" s="19">
        <v>367.46951251644191</v>
      </c>
      <c r="R18" s="16"/>
      <c r="S18" s="16"/>
      <c r="T18" s="16"/>
      <c r="U18" s="16"/>
      <c r="V18" s="16"/>
    </row>
    <row r="19" spans="1:22" ht="15.6" hidden="1" x14ac:dyDescent="0.25">
      <c r="A19" s="20" t="s">
        <v>28</v>
      </c>
      <c r="B19" s="21">
        <f t="shared" si="0"/>
        <v>1063.4966561646759</v>
      </c>
      <c r="C19" s="19">
        <f t="shared" ref="C19:C30" si="2">+D19+E19+F19+G19</f>
        <v>406.70491415222199</v>
      </c>
      <c r="D19" s="21">
        <v>15.134369305978002</v>
      </c>
      <c r="E19" s="21">
        <v>14.231994775455995</v>
      </c>
      <c r="F19" s="21">
        <v>60.961454474529994</v>
      </c>
      <c r="G19" s="21">
        <v>316.37709559625802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27</v>
      </c>
      <c r="M19" s="21">
        <f t="shared" si="1"/>
        <v>656.79174201245382</v>
      </c>
      <c r="N19" s="21">
        <v>162.47776356627199</v>
      </c>
      <c r="O19" s="21">
        <v>12.143996220200002</v>
      </c>
      <c r="P19" s="21">
        <v>236.82087154101976</v>
      </c>
      <c r="Q19" s="21">
        <v>245.34911068496211</v>
      </c>
      <c r="R19" s="16">
        <v>177.61213287224999</v>
      </c>
      <c r="S19" s="16">
        <v>26.375990995655997</v>
      </c>
      <c r="T19" s="16">
        <v>297.78232601554976</v>
      </c>
      <c r="U19" s="16">
        <v>561.72620628122013</v>
      </c>
      <c r="V19" s="16"/>
    </row>
    <row r="20" spans="1:22" ht="15.6" hidden="1" x14ac:dyDescent="0.25">
      <c r="A20" s="20" t="s">
        <v>29</v>
      </c>
      <c r="B20" s="21">
        <f t="shared" si="0"/>
        <v>1048.9799363667141</v>
      </c>
      <c r="C20" s="19">
        <f t="shared" si="2"/>
        <v>413.8254021203</v>
      </c>
      <c r="D20" s="21">
        <v>17.428663236807999</v>
      </c>
      <c r="E20" s="21">
        <v>14.947397832992001</v>
      </c>
      <c r="F20" s="21">
        <v>63.271366458445996</v>
      </c>
      <c r="G20" s="21">
        <v>318.177974592054</v>
      </c>
      <c r="H20" s="21" t="s">
        <v>27</v>
      </c>
      <c r="I20" s="21" t="s">
        <v>27</v>
      </c>
      <c r="J20" s="21" t="s">
        <v>27</v>
      </c>
      <c r="K20" s="21" t="s">
        <v>27</v>
      </c>
      <c r="L20" s="21" t="s">
        <v>27</v>
      </c>
      <c r="M20" s="21">
        <f t="shared" si="1"/>
        <v>635.15453424641407</v>
      </c>
      <c r="N20" s="21">
        <v>166.35517436954601</v>
      </c>
      <c r="O20" s="21">
        <v>13.769888064199998</v>
      </c>
      <c r="P20" s="21">
        <v>213.39937358376812</v>
      </c>
      <c r="Q20" s="21">
        <v>241.63009822889995</v>
      </c>
      <c r="R20" s="16">
        <v>183.78383760635401</v>
      </c>
      <c r="S20" s="16">
        <v>28.717285897191999</v>
      </c>
      <c r="T20" s="16">
        <v>276.67074004221411</v>
      </c>
      <c r="U20" s="16">
        <v>559.80807282095395</v>
      </c>
      <c r="V20" s="16"/>
    </row>
    <row r="21" spans="1:22" ht="15.6" hidden="1" x14ac:dyDescent="0.25">
      <c r="A21" s="20" t="s">
        <v>30</v>
      </c>
      <c r="B21" s="21">
        <f t="shared" si="0"/>
        <v>1053.8228669286777</v>
      </c>
      <c r="C21" s="19">
        <f t="shared" si="2"/>
        <v>419.606675986852</v>
      </c>
      <c r="D21" s="21">
        <v>17.625101484098</v>
      </c>
      <c r="E21" s="21">
        <v>15.050721005593999</v>
      </c>
      <c r="F21" s="21">
        <v>66.320857953230004</v>
      </c>
      <c r="G21" s="21">
        <v>320.60999554392998</v>
      </c>
      <c r="H21" s="21" t="s">
        <v>27</v>
      </c>
      <c r="I21" s="21" t="s">
        <v>27</v>
      </c>
      <c r="J21" s="21" t="s">
        <v>27</v>
      </c>
      <c r="K21" s="21" t="s">
        <v>27</v>
      </c>
      <c r="L21" s="21" t="s">
        <v>27</v>
      </c>
      <c r="M21" s="21">
        <f t="shared" si="1"/>
        <v>634.21619094182574</v>
      </c>
      <c r="N21" s="21">
        <v>162.32582845139001</v>
      </c>
      <c r="O21" s="21">
        <v>15.985743624199998</v>
      </c>
      <c r="P21" s="21">
        <v>220.54135063364782</v>
      </c>
      <c r="Q21" s="21">
        <v>235.36326823258793</v>
      </c>
      <c r="R21" s="16">
        <v>179.95092993548801</v>
      </c>
      <c r="S21" s="16">
        <v>31.036464629793997</v>
      </c>
      <c r="T21" s="16">
        <v>286.86220858687784</v>
      </c>
      <c r="U21" s="16">
        <v>555.97326377651791</v>
      </c>
      <c r="V21" s="16"/>
    </row>
    <row r="22" spans="1:22" ht="15.6" hidden="1" x14ac:dyDescent="0.25">
      <c r="A22" s="20" t="s">
        <v>31</v>
      </c>
      <c r="B22" s="21">
        <f t="shared" si="0"/>
        <v>1166.0089263965961</v>
      </c>
      <c r="C22" s="19">
        <f t="shared" si="2"/>
        <v>421.04511378452605</v>
      </c>
      <c r="D22" s="21">
        <v>20.04431320962</v>
      </c>
      <c r="E22" s="21">
        <v>16.538387940482007</v>
      </c>
      <c r="F22" s="21">
        <v>63.881193396003994</v>
      </c>
      <c r="G22" s="21">
        <v>320.58121923842003</v>
      </c>
      <c r="H22" s="21" t="s">
        <v>27</v>
      </c>
      <c r="I22" s="21" t="s">
        <v>27</v>
      </c>
      <c r="J22" s="21" t="s">
        <v>27</v>
      </c>
      <c r="K22" s="21" t="s">
        <v>27</v>
      </c>
      <c r="L22" s="21" t="s">
        <v>27</v>
      </c>
      <c r="M22" s="21">
        <f t="shared" si="1"/>
        <v>744.96381261207011</v>
      </c>
      <c r="N22" s="21">
        <v>175.219455213694</v>
      </c>
      <c r="O22" s="21">
        <v>15.276027790005998</v>
      </c>
      <c r="P22" s="21">
        <v>249.40081676096003</v>
      </c>
      <c r="Q22" s="21">
        <v>305.06751284741</v>
      </c>
      <c r="R22" s="16">
        <v>195.26376842331399</v>
      </c>
      <c r="S22" s="16">
        <v>31.814415730488005</v>
      </c>
      <c r="T22" s="16">
        <v>313.28201015696402</v>
      </c>
      <c r="U22" s="16">
        <v>625.64873208583003</v>
      </c>
      <c r="V22" s="16"/>
    </row>
    <row r="23" spans="1:22" ht="15.6" hidden="1" x14ac:dyDescent="0.25">
      <c r="A23" s="20" t="s">
        <v>32</v>
      </c>
      <c r="B23" s="21">
        <f t="shared" si="0"/>
        <v>1213.5454937892737</v>
      </c>
      <c r="C23" s="19">
        <f t="shared" si="2"/>
        <v>424.95067404526998</v>
      </c>
      <c r="D23" s="21">
        <v>20.565216925968002</v>
      </c>
      <c r="E23" s="21">
        <v>18.779278470721998</v>
      </c>
      <c r="F23" s="21">
        <v>64.697821114283997</v>
      </c>
      <c r="G23" s="21">
        <v>320.90835753429599</v>
      </c>
      <c r="H23" s="21" t="s">
        <v>27</v>
      </c>
      <c r="I23" s="21" t="s">
        <v>27</v>
      </c>
      <c r="J23" s="21" t="s">
        <v>27</v>
      </c>
      <c r="K23" s="21" t="s">
        <v>27</v>
      </c>
      <c r="L23" s="21" t="s">
        <v>27</v>
      </c>
      <c r="M23" s="21">
        <f t="shared" si="1"/>
        <v>788.59481974400364</v>
      </c>
      <c r="N23" s="21">
        <v>190.50330881501003</v>
      </c>
      <c r="O23" s="21">
        <v>19.786619168888002</v>
      </c>
      <c r="P23" s="21">
        <v>233.93035006144964</v>
      </c>
      <c r="Q23" s="21">
        <v>344.374541698656</v>
      </c>
      <c r="R23" s="16">
        <v>211.06852574097803</v>
      </c>
      <c r="S23" s="16">
        <v>38.56589763961</v>
      </c>
      <c r="T23" s="16">
        <v>298.62817117573366</v>
      </c>
      <c r="U23" s="16">
        <v>665.28289923295199</v>
      </c>
      <c r="V23" s="16"/>
    </row>
    <row r="24" spans="1:22" ht="15.6" hidden="1" x14ac:dyDescent="0.25">
      <c r="A24" s="20" t="s">
        <v>33</v>
      </c>
      <c r="B24" s="21">
        <f t="shared" si="0"/>
        <v>1216.5151143711018</v>
      </c>
      <c r="C24" s="19">
        <f t="shared" si="2"/>
        <v>430.50692186807993</v>
      </c>
      <c r="D24" s="21">
        <v>22.207957369458001</v>
      </c>
      <c r="E24" s="21">
        <v>21.746284227846004</v>
      </c>
      <c r="F24" s="21">
        <v>64.352211029433988</v>
      </c>
      <c r="G24" s="21">
        <v>322.20046924134192</v>
      </c>
      <c r="H24" s="21" t="s">
        <v>27</v>
      </c>
      <c r="I24" s="21" t="s">
        <v>27</v>
      </c>
      <c r="J24" s="21" t="s">
        <v>27</v>
      </c>
      <c r="K24" s="21" t="s">
        <v>27</v>
      </c>
      <c r="L24" s="21" t="s">
        <v>27</v>
      </c>
      <c r="M24" s="21">
        <f t="shared" si="1"/>
        <v>786.00819250302186</v>
      </c>
      <c r="N24" s="21">
        <v>191.26340058774801</v>
      </c>
      <c r="O24" s="21">
        <v>22.274413052866009</v>
      </c>
      <c r="P24" s="21">
        <v>235.64143676671404</v>
      </c>
      <c r="Q24" s="21">
        <v>336.82894209569383</v>
      </c>
      <c r="R24" s="16">
        <v>213.47135795720601</v>
      </c>
      <c r="S24" s="16">
        <v>44.020697280712014</v>
      </c>
      <c r="T24" s="16">
        <v>299.99364779614803</v>
      </c>
      <c r="U24" s="16">
        <v>659.02941133703575</v>
      </c>
      <c r="V24" s="16"/>
    </row>
    <row r="25" spans="1:22" ht="15.6" hidden="1" x14ac:dyDescent="0.25">
      <c r="A25" s="20" t="s">
        <v>34</v>
      </c>
      <c r="B25" s="21">
        <f t="shared" si="0"/>
        <v>1277.149025846104</v>
      </c>
      <c r="C25" s="19">
        <f t="shared" si="2"/>
        <v>443.14842064208597</v>
      </c>
      <c r="D25" s="21">
        <v>24.336152530184002</v>
      </c>
      <c r="E25" s="21">
        <v>24.554515622192</v>
      </c>
      <c r="F25" s="21">
        <v>66.727173969110012</v>
      </c>
      <c r="G25" s="21">
        <v>327.53057852059993</v>
      </c>
      <c r="H25" s="21" t="s">
        <v>27</v>
      </c>
      <c r="I25" s="21" t="s">
        <v>27</v>
      </c>
      <c r="J25" s="21" t="s">
        <v>27</v>
      </c>
      <c r="K25" s="21" t="s">
        <v>27</v>
      </c>
      <c r="L25" s="21" t="s">
        <v>27</v>
      </c>
      <c r="M25" s="21">
        <f t="shared" si="1"/>
        <v>834.00060520401803</v>
      </c>
      <c r="N25" s="21">
        <v>202.46010063713601</v>
      </c>
      <c r="O25" s="21">
        <v>20.777331911536002</v>
      </c>
      <c r="P25" s="21">
        <v>269.97682625038021</v>
      </c>
      <c r="Q25" s="21">
        <v>340.78634640496585</v>
      </c>
      <c r="R25" s="16">
        <v>226.79625316732</v>
      </c>
      <c r="S25" s="16">
        <v>45.331847533728002</v>
      </c>
      <c r="T25" s="16">
        <v>336.70400021949024</v>
      </c>
      <c r="U25" s="16">
        <v>668.31692492556579</v>
      </c>
      <c r="V25" s="16"/>
    </row>
    <row r="26" spans="1:22" ht="15.6" hidden="1" x14ac:dyDescent="0.25">
      <c r="A26" s="20" t="s">
        <v>35</v>
      </c>
      <c r="B26" s="21">
        <f t="shared" si="0"/>
        <v>1331.2752555563379</v>
      </c>
      <c r="C26" s="19">
        <f t="shared" si="2"/>
        <v>451.77814405733199</v>
      </c>
      <c r="D26" s="21">
        <v>24.548203651014003</v>
      </c>
      <c r="E26" s="21">
        <v>29.247900165707989</v>
      </c>
      <c r="F26" s="21">
        <v>69.866932499485998</v>
      </c>
      <c r="G26" s="21">
        <v>328.11510774112401</v>
      </c>
      <c r="H26" s="21" t="s">
        <v>27</v>
      </c>
      <c r="I26" s="21" t="s">
        <v>27</v>
      </c>
      <c r="J26" s="21" t="s">
        <v>27</v>
      </c>
      <c r="K26" s="21" t="s">
        <v>27</v>
      </c>
      <c r="L26" s="21" t="s">
        <v>27</v>
      </c>
      <c r="M26" s="21">
        <f t="shared" si="1"/>
        <v>879.497111499006</v>
      </c>
      <c r="N26" s="21">
        <v>212.25672293658801</v>
      </c>
      <c r="O26" s="21">
        <v>20.732208032832006</v>
      </c>
      <c r="P26" s="21">
        <v>292.47224681886382</v>
      </c>
      <c r="Q26" s="21">
        <v>354.03593371072213</v>
      </c>
      <c r="R26" s="16">
        <v>236.80492658760201</v>
      </c>
      <c r="S26" s="16">
        <v>49.980108198539995</v>
      </c>
      <c r="T26" s="16">
        <v>362.33917931834981</v>
      </c>
      <c r="U26" s="16">
        <v>682.15104145184614</v>
      </c>
      <c r="V26" s="16"/>
    </row>
    <row r="27" spans="1:22" ht="15.6" hidden="1" x14ac:dyDescent="0.25">
      <c r="A27" s="20" t="s">
        <v>36</v>
      </c>
      <c r="B27" s="21">
        <f t="shared" si="0"/>
        <v>1353.6088446153863</v>
      </c>
      <c r="C27" s="19">
        <f t="shared" si="2"/>
        <v>455.47478384693807</v>
      </c>
      <c r="D27" s="21">
        <v>27.071172311326002</v>
      </c>
      <c r="E27" s="21">
        <v>25.847880078012007</v>
      </c>
      <c r="F27" s="21">
        <v>67.990966898934019</v>
      </c>
      <c r="G27" s="21">
        <v>334.56476455866601</v>
      </c>
      <c r="H27" s="21" t="s">
        <v>27</v>
      </c>
      <c r="I27" s="21" t="s">
        <v>27</v>
      </c>
      <c r="J27" s="21" t="s">
        <v>27</v>
      </c>
      <c r="K27" s="21" t="s">
        <v>27</v>
      </c>
      <c r="L27" s="21" t="s">
        <v>27</v>
      </c>
      <c r="M27" s="21">
        <f t="shared" si="1"/>
        <v>898.13406076844808</v>
      </c>
      <c r="N27" s="21">
        <v>200.96541767549201</v>
      </c>
      <c r="O27" s="21">
        <v>23.022939716143998</v>
      </c>
      <c r="P27" s="21">
        <v>286.30329898965016</v>
      </c>
      <c r="Q27" s="21">
        <v>387.84240438716193</v>
      </c>
      <c r="R27" s="16">
        <v>228.036589986818</v>
      </c>
      <c r="S27" s="16">
        <v>48.870819794156006</v>
      </c>
      <c r="T27" s="16">
        <v>354.29426588858416</v>
      </c>
      <c r="U27" s="16">
        <v>722.40716894582795</v>
      </c>
      <c r="V27" s="16"/>
    </row>
    <row r="28" spans="1:22" ht="15.6" hidden="1" x14ac:dyDescent="0.25">
      <c r="A28" s="20" t="s">
        <v>37</v>
      </c>
      <c r="B28" s="21">
        <f t="shared" si="0"/>
        <v>1401.4029878443698</v>
      </c>
      <c r="C28" s="19">
        <f t="shared" si="2"/>
        <v>457.2681134259019</v>
      </c>
      <c r="D28" s="21">
        <v>24.061470321591994</v>
      </c>
      <c r="E28" s="21">
        <v>25.771477555174002</v>
      </c>
      <c r="F28" s="21">
        <v>65.541515063952005</v>
      </c>
      <c r="G28" s="21">
        <v>341.89365048518391</v>
      </c>
      <c r="H28" s="21" t="s">
        <v>27</v>
      </c>
      <c r="I28" s="21" t="s">
        <v>27</v>
      </c>
      <c r="J28" s="21" t="s">
        <v>27</v>
      </c>
      <c r="K28" s="21" t="s">
        <v>27</v>
      </c>
      <c r="L28" s="21" t="s">
        <v>27</v>
      </c>
      <c r="M28" s="21">
        <f t="shared" si="1"/>
        <v>944.1348744184678</v>
      </c>
      <c r="N28" s="21">
        <v>214.75196549321603</v>
      </c>
      <c r="O28" s="21">
        <v>22.226903330406003</v>
      </c>
      <c r="P28" s="21">
        <v>320.39781858118977</v>
      </c>
      <c r="Q28" s="21">
        <v>386.75818701365597</v>
      </c>
      <c r="R28" s="16">
        <v>238.81343581480803</v>
      </c>
      <c r="S28" s="16">
        <v>47.998380885580005</v>
      </c>
      <c r="T28" s="16">
        <v>385.9393336451418</v>
      </c>
      <c r="U28" s="16">
        <v>728.65183749883988</v>
      </c>
      <c r="V28" s="16"/>
    </row>
    <row r="29" spans="1:22" ht="15.6" hidden="1" x14ac:dyDescent="0.25">
      <c r="A29" s="20" t="s">
        <v>38</v>
      </c>
      <c r="B29" s="21">
        <f t="shared" si="0"/>
        <v>1355.2231973839059</v>
      </c>
      <c r="C29" s="19">
        <f t="shared" si="2"/>
        <v>467.03543963430604</v>
      </c>
      <c r="D29" s="21">
        <v>23.99610273851</v>
      </c>
      <c r="E29" s="21">
        <v>27.445762746842007</v>
      </c>
      <c r="F29" s="21">
        <v>68.788068303291993</v>
      </c>
      <c r="G29" s="21">
        <v>346.80550584566203</v>
      </c>
      <c r="H29" s="21" t="s">
        <v>27</v>
      </c>
      <c r="I29" s="21" t="s">
        <v>27</v>
      </c>
      <c r="J29" s="21" t="s">
        <v>27</v>
      </c>
      <c r="K29" s="21" t="s">
        <v>27</v>
      </c>
      <c r="L29" s="21" t="s">
        <v>27</v>
      </c>
      <c r="M29" s="21">
        <f t="shared" si="1"/>
        <v>888.18775774959988</v>
      </c>
      <c r="N29" s="21">
        <v>203.55117892803801</v>
      </c>
      <c r="O29" s="21">
        <v>22.794835537339999</v>
      </c>
      <c r="P29" s="21">
        <v>272.14376593328575</v>
      </c>
      <c r="Q29" s="21">
        <v>389.69797735093613</v>
      </c>
      <c r="R29" s="16">
        <v>227.547281666548</v>
      </c>
      <c r="S29" s="16">
        <v>50.240598284182006</v>
      </c>
      <c r="T29" s="16">
        <v>340.93183423657774</v>
      </c>
      <c r="U29" s="16">
        <v>736.50348319659815</v>
      </c>
      <c r="V29" s="16"/>
    </row>
    <row r="30" spans="1:22" ht="15.6" hidden="1" x14ac:dyDescent="0.25">
      <c r="A30" s="20" t="s">
        <v>39</v>
      </c>
      <c r="B30" s="21">
        <f t="shared" si="0"/>
        <v>1368.7164538735801</v>
      </c>
      <c r="C30" s="19">
        <f t="shared" si="2"/>
        <v>494.53391455511206</v>
      </c>
      <c r="D30" s="21">
        <v>27.779654134525998</v>
      </c>
      <c r="E30" s="21">
        <v>28.058224396446001</v>
      </c>
      <c r="F30" s="21">
        <v>82.03544031062799</v>
      </c>
      <c r="G30" s="21">
        <v>356.66059571351207</v>
      </c>
      <c r="H30" s="21" t="s">
        <v>27</v>
      </c>
      <c r="I30" s="21" t="s">
        <v>27</v>
      </c>
      <c r="J30" s="21" t="s">
        <v>27</v>
      </c>
      <c r="K30" s="21" t="s">
        <v>27</v>
      </c>
      <c r="L30" s="21" t="s">
        <v>27</v>
      </c>
      <c r="M30" s="21">
        <f t="shared" si="1"/>
        <v>874.182539318468</v>
      </c>
      <c r="N30" s="21">
        <v>204.18628984915802</v>
      </c>
      <c r="O30" s="21">
        <v>20.166362801447995</v>
      </c>
      <c r="P30" s="21">
        <v>282.36037415142005</v>
      </c>
      <c r="Q30" s="21">
        <v>367.46951251644191</v>
      </c>
      <c r="R30" s="16">
        <v>231.96594398368401</v>
      </c>
      <c r="S30" s="16">
        <v>48.224587197893996</v>
      </c>
      <c r="T30" s="16">
        <v>364.39581446204807</v>
      </c>
      <c r="U30" s="16">
        <v>724.13010822995398</v>
      </c>
      <c r="V30" s="16"/>
    </row>
    <row r="31" spans="1:22" ht="15.6" x14ac:dyDescent="0.25">
      <c r="A31" s="22">
        <v>2006</v>
      </c>
      <c r="B31" s="21">
        <f t="shared" si="0"/>
        <v>2162.2232499800002</v>
      </c>
      <c r="C31" s="21">
        <f>+D31+E31+F31+G31</f>
        <v>819.50448542000004</v>
      </c>
      <c r="D31" s="21">
        <v>79.914839269999987</v>
      </c>
      <c r="E31" s="21">
        <v>170.41436218999999</v>
      </c>
      <c r="F31" s="21">
        <v>98.034702920000001</v>
      </c>
      <c r="G31" s="21">
        <v>471.14058104000003</v>
      </c>
      <c r="H31" s="21" t="s">
        <v>27</v>
      </c>
      <c r="I31" s="21" t="s">
        <v>27</v>
      </c>
      <c r="J31" s="21" t="s">
        <v>27</v>
      </c>
      <c r="K31" s="21" t="s">
        <v>27</v>
      </c>
      <c r="L31" s="21" t="s">
        <v>27</v>
      </c>
      <c r="M31" s="21">
        <f t="shared" si="1"/>
        <v>1342.7187645600002</v>
      </c>
      <c r="N31" s="21">
        <v>469.75696870000002</v>
      </c>
      <c r="O31" s="21">
        <v>100.94178429000002</v>
      </c>
      <c r="P31" s="21">
        <v>481.44463723999991</v>
      </c>
      <c r="Q31" s="21">
        <v>290.57537433000005</v>
      </c>
      <c r="R31" s="23"/>
      <c r="S31" s="23"/>
      <c r="T31" s="23"/>
      <c r="U31" s="23"/>
      <c r="V31" s="16"/>
    </row>
    <row r="32" spans="1:22" ht="15.6" hidden="1" x14ac:dyDescent="0.25">
      <c r="A32" s="20" t="s">
        <v>28</v>
      </c>
      <c r="B32" s="21">
        <f t="shared" si="0"/>
        <v>1383.2134349799999</v>
      </c>
      <c r="C32" s="21">
        <f t="shared" ref="C32:C43" si="3">+D32+E32+F32+G32</f>
        <v>494.08814395000002</v>
      </c>
      <c r="D32" s="21">
        <v>30.034782400000001</v>
      </c>
      <c r="E32" s="21">
        <v>28.005372920000006</v>
      </c>
      <c r="F32" s="21">
        <v>73.219514610000004</v>
      </c>
      <c r="G32" s="21">
        <v>362.82847401999999</v>
      </c>
      <c r="H32" s="21" t="s">
        <v>27</v>
      </c>
      <c r="I32" s="21" t="s">
        <v>27</v>
      </c>
      <c r="J32" s="21" t="s">
        <v>27</v>
      </c>
      <c r="K32" s="21" t="s">
        <v>27</v>
      </c>
      <c r="L32" s="21" t="s">
        <v>27</v>
      </c>
      <c r="M32" s="21">
        <f t="shared" si="1"/>
        <v>889.12529102999997</v>
      </c>
      <c r="N32" s="21">
        <v>189.83757908000001</v>
      </c>
      <c r="O32" s="21">
        <v>20.746695360000004</v>
      </c>
      <c r="P32" s="21">
        <v>296.41532041000005</v>
      </c>
      <c r="Q32" s="21">
        <v>382.12569617999992</v>
      </c>
      <c r="R32" s="23">
        <v>219.87236148000002</v>
      </c>
      <c r="S32" s="23">
        <v>48.75206828000001</v>
      </c>
      <c r="T32" s="23">
        <v>369.63483502000008</v>
      </c>
      <c r="U32" s="23">
        <v>744.95417019999991</v>
      </c>
      <c r="V32" s="16"/>
    </row>
    <row r="33" spans="1:22" ht="15.6" hidden="1" x14ac:dyDescent="0.25">
      <c r="A33" s="20" t="s">
        <v>29</v>
      </c>
      <c r="B33" s="21">
        <f t="shared" si="0"/>
        <v>1451.4978858499999</v>
      </c>
      <c r="C33" s="21">
        <f t="shared" si="3"/>
        <v>522.05475250999996</v>
      </c>
      <c r="D33" s="21">
        <v>27.423490940000001</v>
      </c>
      <c r="E33" s="21">
        <v>31.861988579999995</v>
      </c>
      <c r="F33" s="21">
        <v>82.184133250000002</v>
      </c>
      <c r="G33" s="21">
        <v>380.58513973999993</v>
      </c>
      <c r="H33" s="21" t="s">
        <v>27</v>
      </c>
      <c r="I33" s="21" t="s">
        <v>27</v>
      </c>
      <c r="J33" s="21" t="s">
        <v>27</v>
      </c>
      <c r="K33" s="21" t="s">
        <v>27</v>
      </c>
      <c r="L33" s="21" t="s">
        <v>27</v>
      </c>
      <c r="M33" s="21">
        <f t="shared" si="1"/>
        <v>929.44313334000003</v>
      </c>
      <c r="N33" s="21">
        <v>232.91152826999993</v>
      </c>
      <c r="O33" s="21">
        <v>24.236552970000005</v>
      </c>
      <c r="P33" s="21">
        <v>307.06405704000014</v>
      </c>
      <c r="Q33" s="21">
        <v>365.23099505999994</v>
      </c>
      <c r="R33" s="23">
        <v>260.33501920999993</v>
      </c>
      <c r="S33" s="23">
        <v>56.09854155</v>
      </c>
      <c r="T33" s="23">
        <v>389.24819029000014</v>
      </c>
      <c r="U33" s="23">
        <v>745.81613479999987</v>
      </c>
      <c r="V33" s="16"/>
    </row>
    <row r="34" spans="1:22" ht="15.6" hidden="1" x14ac:dyDescent="0.25">
      <c r="A34" s="20" t="s">
        <v>30</v>
      </c>
      <c r="B34" s="21">
        <f t="shared" si="0"/>
        <v>1481.0066670299998</v>
      </c>
      <c r="C34" s="21">
        <f t="shared" si="3"/>
        <v>545.01132469999993</v>
      </c>
      <c r="D34" s="21">
        <v>34.537959389999997</v>
      </c>
      <c r="E34" s="21">
        <v>34.717815000000009</v>
      </c>
      <c r="F34" s="21">
        <v>76.481817759999998</v>
      </c>
      <c r="G34" s="21">
        <v>399.27373254999998</v>
      </c>
      <c r="H34" s="21" t="s">
        <v>27</v>
      </c>
      <c r="I34" s="21" t="s">
        <v>27</v>
      </c>
      <c r="J34" s="21" t="s">
        <v>27</v>
      </c>
      <c r="K34" s="21" t="s">
        <v>27</v>
      </c>
      <c r="L34" s="21" t="s">
        <v>27</v>
      </c>
      <c r="M34" s="21">
        <f t="shared" si="1"/>
        <v>935.99534232999986</v>
      </c>
      <c r="N34" s="21">
        <v>247.92220506999993</v>
      </c>
      <c r="O34" s="21">
        <v>24.863403380000001</v>
      </c>
      <c r="P34" s="21">
        <v>331.18936583999994</v>
      </c>
      <c r="Q34" s="21">
        <v>332.02036803999999</v>
      </c>
      <c r="R34" s="23">
        <v>282.46016445999993</v>
      </c>
      <c r="S34" s="23">
        <v>59.58121838000001</v>
      </c>
      <c r="T34" s="23">
        <v>407.67118359999995</v>
      </c>
      <c r="U34" s="23">
        <v>731.29410058999997</v>
      </c>
      <c r="V34" s="16"/>
    </row>
    <row r="35" spans="1:22" ht="15.6" hidden="1" x14ac:dyDescent="0.25">
      <c r="A35" s="20" t="s">
        <v>31</v>
      </c>
      <c r="B35" s="21">
        <f t="shared" si="0"/>
        <v>1557.6401889599999</v>
      </c>
      <c r="C35" s="21">
        <f t="shared" si="3"/>
        <v>568.30047396999998</v>
      </c>
      <c r="D35" s="21">
        <v>39.192394550000003</v>
      </c>
      <c r="E35" s="21">
        <v>39.285058579999991</v>
      </c>
      <c r="F35" s="21">
        <v>79.15878404</v>
      </c>
      <c r="G35" s="21">
        <v>410.66423679999997</v>
      </c>
      <c r="H35" s="21" t="s">
        <v>27</v>
      </c>
      <c r="I35" s="21" t="s">
        <v>27</v>
      </c>
      <c r="J35" s="21" t="s">
        <v>27</v>
      </c>
      <c r="K35" s="21" t="s">
        <v>27</v>
      </c>
      <c r="L35" s="21" t="s">
        <v>27</v>
      </c>
      <c r="M35" s="21">
        <f t="shared" si="1"/>
        <v>989.33971498999995</v>
      </c>
      <c r="N35" s="21">
        <v>263.89040720000003</v>
      </c>
      <c r="O35" s="21">
        <v>22.71832903</v>
      </c>
      <c r="P35" s="21">
        <v>358.63728684000012</v>
      </c>
      <c r="Q35" s="21">
        <v>344.09369191999991</v>
      </c>
      <c r="R35" s="23">
        <v>303.08280175000004</v>
      </c>
      <c r="S35" s="23">
        <v>62.00338760999999</v>
      </c>
      <c r="T35" s="23">
        <v>437.79607088000012</v>
      </c>
      <c r="U35" s="23">
        <v>754.75792871999988</v>
      </c>
      <c r="V35" s="16"/>
    </row>
    <row r="36" spans="1:22" ht="15.6" hidden="1" x14ac:dyDescent="0.25">
      <c r="A36" s="20" t="s">
        <v>32</v>
      </c>
      <c r="B36" s="21">
        <f t="shared" si="0"/>
        <v>1591.5808183700001</v>
      </c>
      <c r="C36" s="21">
        <f t="shared" si="3"/>
        <v>581.40550108000002</v>
      </c>
      <c r="D36" s="21">
        <v>42.23809593</v>
      </c>
      <c r="E36" s="21">
        <v>43.569025530000005</v>
      </c>
      <c r="F36" s="21">
        <v>81.913007550000003</v>
      </c>
      <c r="G36" s="21">
        <v>413.68537207000003</v>
      </c>
      <c r="H36" s="21" t="s">
        <v>27</v>
      </c>
      <c r="I36" s="21" t="s">
        <v>27</v>
      </c>
      <c r="J36" s="21" t="s">
        <v>27</v>
      </c>
      <c r="K36" s="21" t="s">
        <v>27</v>
      </c>
      <c r="L36" s="21" t="s">
        <v>27</v>
      </c>
      <c r="M36" s="21">
        <f t="shared" si="1"/>
        <v>1010.1753172900001</v>
      </c>
      <c r="N36" s="21">
        <v>261.16384357999999</v>
      </c>
      <c r="O36" s="21">
        <v>24.112841309999993</v>
      </c>
      <c r="P36" s="21">
        <v>383.09862685000007</v>
      </c>
      <c r="Q36" s="21">
        <v>341.80000554999998</v>
      </c>
      <c r="R36" s="23">
        <v>303.40193950999998</v>
      </c>
      <c r="S36" s="23">
        <v>67.681866839999998</v>
      </c>
      <c r="T36" s="23">
        <v>465.01163440000005</v>
      </c>
      <c r="U36" s="23">
        <v>755.48537762000001</v>
      </c>
      <c r="V36" s="16"/>
    </row>
    <row r="37" spans="1:22" ht="15.6" hidden="1" x14ac:dyDescent="0.25">
      <c r="A37" s="20" t="s">
        <v>33</v>
      </c>
      <c r="B37" s="21">
        <f t="shared" si="0"/>
        <v>1695.9090985100001</v>
      </c>
      <c r="C37" s="21">
        <f t="shared" si="3"/>
        <v>614.61681299000008</v>
      </c>
      <c r="D37" s="21">
        <v>49.621956119999993</v>
      </c>
      <c r="E37" s="21">
        <v>62.687790590000013</v>
      </c>
      <c r="F37" s="21">
        <v>79.578920199999999</v>
      </c>
      <c r="G37" s="21">
        <v>422.72814608000004</v>
      </c>
      <c r="H37" s="21" t="s">
        <v>27</v>
      </c>
      <c r="I37" s="21" t="s">
        <v>27</v>
      </c>
      <c r="J37" s="21" t="s">
        <v>27</v>
      </c>
      <c r="K37" s="21" t="s">
        <v>27</v>
      </c>
      <c r="L37" s="21" t="s">
        <v>27</v>
      </c>
      <c r="M37" s="21">
        <f t="shared" si="1"/>
        <v>1081.2922855200002</v>
      </c>
      <c r="N37" s="21">
        <v>275.74995167999992</v>
      </c>
      <c r="O37" s="21">
        <v>32.195848599999998</v>
      </c>
      <c r="P37" s="21">
        <v>440.89080339000031</v>
      </c>
      <c r="Q37" s="21">
        <v>332.45568184999996</v>
      </c>
      <c r="R37" s="23">
        <v>325.37190779999992</v>
      </c>
      <c r="S37" s="23">
        <v>94.883639190000011</v>
      </c>
      <c r="T37" s="23">
        <v>520.46972359000029</v>
      </c>
      <c r="U37" s="23">
        <v>755.18382793000001</v>
      </c>
      <c r="V37" s="16"/>
    </row>
    <row r="38" spans="1:22" ht="15.6" hidden="1" x14ac:dyDescent="0.25">
      <c r="A38" s="20" t="s">
        <v>34</v>
      </c>
      <c r="B38" s="21">
        <f t="shared" si="0"/>
        <v>1763.8645690999997</v>
      </c>
      <c r="C38" s="21">
        <f t="shared" si="3"/>
        <v>643.42004407000002</v>
      </c>
      <c r="D38" s="21">
        <v>52.189621299999992</v>
      </c>
      <c r="E38" s="21">
        <v>78.579402869999996</v>
      </c>
      <c r="F38" s="21">
        <v>80.232330779999984</v>
      </c>
      <c r="G38" s="21">
        <v>432.41868912000001</v>
      </c>
      <c r="H38" s="21" t="s">
        <v>27</v>
      </c>
      <c r="I38" s="21" t="s">
        <v>27</v>
      </c>
      <c r="J38" s="21" t="s">
        <v>27</v>
      </c>
      <c r="K38" s="21" t="s">
        <v>27</v>
      </c>
      <c r="L38" s="21" t="s">
        <v>27</v>
      </c>
      <c r="M38" s="21">
        <f t="shared" si="1"/>
        <v>1120.4445250299996</v>
      </c>
      <c r="N38" s="21">
        <v>290.18034140000009</v>
      </c>
      <c r="O38" s="21">
        <v>36.360110970000008</v>
      </c>
      <c r="P38" s="21">
        <v>464.80418268999972</v>
      </c>
      <c r="Q38" s="21">
        <v>329.09988996999988</v>
      </c>
      <c r="R38" s="23">
        <v>342.36996270000009</v>
      </c>
      <c r="S38" s="23">
        <v>114.93951384</v>
      </c>
      <c r="T38" s="23">
        <v>545.0365134699997</v>
      </c>
      <c r="U38" s="23">
        <v>761.51857908999989</v>
      </c>
      <c r="V38" s="16"/>
    </row>
    <row r="39" spans="1:22" ht="15.6" hidden="1" x14ac:dyDescent="0.25">
      <c r="A39" s="20" t="s">
        <v>35</v>
      </c>
      <c r="B39" s="21">
        <f t="shared" si="0"/>
        <v>1831.5589231699998</v>
      </c>
      <c r="C39" s="21">
        <f t="shared" si="3"/>
        <v>668.38229610000008</v>
      </c>
      <c r="D39" s="21">
        <v>55.96733794</v>
      </c>
      <c r="E39" s="21">
        <v>92.886073139999993</v>
      </c>
      <c r="F39" s="21">
        <v>82.317566110000001</v>
      </c>
      <c r="G39" s="21">
        <v>437.21131891000005</v>
      </c>
      <c r="H39" s="21" t="s">
        <v>27</v>
      </c>
      <c r="I39" s="21" t="s">
        <v>27</v>
      </c>
      <c r="J39" s="21" t="s">
        <v>27</v>
      </c>
      <c r="K39" s="21" t="s">
        <v>27</v>
      </c>
      <c r="L39" s="21" t="s">
        <v>27</v>
      </c>
      <c r="M39" s="21">
        <f t="shared" si="1"/>
        <v>1163.1766270699998</v>
      </c>
      <c r="N39" s="21">
        <v>341.24181605999996</v>
      </c>
      <c r="O39" s="21">
        <v>41.966108949999992</v>
      </c>
      <c r="P39" s="21">
        <v>431.8204850599999</v>
      </c>
      <c r="Q39" s="21">
        <v>348.14821699999993</v>
      </c>
      <c r="R39" s="23">
        <v>397.20915399999996</v>
      </c>
      <c r="S39" s="23">
        <v>134.85218208999999</v>
      </c>
      <c r="T39" s="23">
        <v>514.13805116999993</v>
      </c>
      <c r="U39" s="23">
        <v>785.35953590999998</v>
      </c>
      <c r="V39" s="16"/>
    </row>
    <row r="40" spans="1:22" ht="15.6" hidden="1" x14ac:dyDescent="0.25">
      <c r="A40" s="20" t="s">
        <v>36</v>
      </c>
      <c r="B40" s="21">
        <f t="shared" si="0"/>
        <v>1861.9868716400001</v>
      </c>
      <c r="C40" s="21">
        <f t="shared" si="3"/>
        <v>693.30904727000006</v>
      </c>
      <c r="D40" s="21">
        <v>60.653480889999997</v>
      </c>
      <c r="E40" s="21">
        <v>109.42575111999997</v>
      </c>
      <c r="F40" s="21">
        <v>82.923726000000002</v>
      </c>
      <c r="G40" s="21">
        <v>440.30608926000002</v>
      </c>
      <c r="H40" s="21" t="s">
        <v>27</v>
      </c>
      <c r="I40" s="21" t="s">
        <v>27</v>
      </c>
      <c r="J40" s="21" t="s">
        <v>27</v>
      </c>
      <c r="K40" s="21" t="s">
        <v>27</v>
      </c>
      <c r="L40" s="21" t="s">
        <v>27</v>
      </c>
      <c r="M40" s="21">
        <f t="shared" si="1"/>
        <v>1168.6778243700001</v>
      </c>
      <c r="N40" s="21">
        <v>317.02227455000002</v>
      </c>
      <c r="O40" s="21">
        <v>54.545017500000029</v>
      </c>
      <c r="P40" s="21">
        <v>488.0273342800001</v>
      </c>
      <c r="Q40" s="21">
        <v>309.08319803999996</v>
      </c>
      <c r="R40" s="23">
        <v>377.67575544000005</v>
      </c>
      <c r="S40" s="23">
        <v>163.97076862</v>
      </c>
      <c r="T40" s="23">
        <v>570.95106028000009</v>
      </c>
      <c r="U40" s="23">
        <v>749.38928729999998</v>
      </c>
      <c r="V40" s="16"/>
    </row>
    <row r="41" spans="1:22" ht="15.6" hidden="1" x14ac:dyDescent="0.25">
      <c r="A41" s="20" t="s">
        <v>37</v>
      </c>
      <c r="B41" s="21">
        <f t="shared" si="0"/>
        <v>1923.72598348</v>
      </c>
      <c r="C41" s="21">
        <f t="shared" si="3"/>
        <v>704.88062265000008</v>
      </c>
      <c r="D41" s="21">
        <v>55.988498190000001</v>
      </c>
      <c r="E41" s="21">
        <v>120.69270441</v>
      </c>
      <c r="F41" s="21">
        <v>85.052518870000014</v>
      </c>
      <c r="G41" s="21">
        <v>443.14690118000004</v>
      </c>
      <c r="H41" s="21" t="s">
        <v>27</v>
      </c>
      <c r="I41" s="21" t="s">
        <v>27</v>
      </c>
      <c r="J41" s="21" t="s">
        <v>27</v>
      </c>
      <c r="K41" s="21" t="s">
        <v>27</v>
      </c>
      <c r="L41" s="21" t="s">
        <v>27</v>
      </c>
      <c r="M41" s="21">
        <f t="shared" si="1"/>
        <v>1218.8453608299999</v>
      </c>
      <c r="N41" s="21">
        <v>382.97617588999992</v>
      </c>
      <c r="O41" s="21">
        <v>78.186924290000007</v>
      </c>
      <c r="P41" s="21">
        <v>458.4888861</v>
      </c>
      <c r="Q41" s="21">
        <v>299.19337454999999</v>
      </c>
      <c r="R41" s="23">
        <v>438.96467407999995</v>
      </c>
      <c r="S41" s="23">
        <v>198.87962870000001</v>
      </c>
      <c r="T41" s="23">
        <v>543.54140497000003</v>
      </c>
      <c r="U41" s="23">
        <v>742.34027573000003</v>
      </c>
      <c r="V41" s="16"/>
    </row>
    <row r="42" spans="1:22" ht="15.6" hidden="1" x14ac:dyDescent="0.25">
      <c r="A42" s="20" t="s">
        <v>38</v>
      </c>
      <c r="B42" s="21">
        <f t="shared" si="0"/>
        <v>1976.72432028</v>
      </c>
      <c r="C42" s="21">
        <f t="shared" si="3"/>
        <v>726.2294748700001</v>
      </c>
      <c r="D42" s="21">
        <v>61.438948159999995</v>
      </c>
      <c r="E42" s="21">
        <v>126.73382838000001</v>
      </c>
      <c r="F42" s="21">
        <v>85.941731959999998</v>
      </c>
      <c r="G42" s="21">
        <v>452.11496637000005</v>
      </c>
      <c r="H42" s="21" t="s">
        <v>27</v>
      </c>
      <c r="I42" s="21" t="s">
        <v>27</v>
      </c>
      <c r="J42" s="21" t="s">
        <v>27</v>
      </c>
      <c r="K42" s="21" t="s">
        <v>27</v>
      </c>
      <c r="L42" s="21" t="s">
        <v>27</v>
      </c>
      <c r="M42" s="21">
        <f t="shared" si="1"/>
        <v>1250.4948454099999</v>
      </c>
      <c r="N42" s="21">
        <v>443.82139665999995</v>
      </c>
      <c r="O42" s="21">
        <v>78.460469070000045</v>
      </c>
      <c r="P42" s="21">
        <v>420.20089158000008</v>
      </c>
      <c r="Q42" s="21">
        <v>308.01208809999991</v>
      </c>
      <c r="R42" s="23">
        <v>505.26034481999994</v>
      </c>
      <c r="S42" s="23">
        <v>205.19429745000005</v>
      </c>
      <c r="T42" s="23">
        <v>506.14262354000005</v>
      </c>
      <c r="U42" s="23">
        <v>760.12705446999996</v>
      </c>
      <c r="V42" s="16"/>
    </row>
    <row r="43" spans="1:22" ht="15.6" hidden="1" x14ac:dyDescent="0.25">
      <c r="A43" s="20" t="s">
        <v>39</v>
      </c>
      <c r="B43" s="21">
        <f t="shared" si="0"/>
        <v>2162.2232499800002</v>
      </c>
      <c r="C43" s="21">
        <f t="shared" si="3"/>
        <v>819.50448542000004</v>
      </c>
      <c r="D43" s="21">
        <v>79.914839269999987</v>
      </c>
      <c r="E43" s="21">
        <v>170.41436218999999</v>
      </c>
      <c r="F43" s="21">
        <v>98.034702920000001</v>
      </c>
      <c r="G43" s="21">
        <v>471.14058104000003</v>
      </c>
      <c r="H43" s="21" t="s">
        <v>27</v>
      </c>
      <c r="I43" s="21" t="s">
        <v>27</v>
      </c>
      <c r="J43" s="21" t="s">
        <v>27</v>
      </c>
      <c r="K43" s="21" t="s">
        <v>27</v>
      </c>
      <c r="L43" s="21" t="s">
        <v>27</v>
      </c>
      <c r="M43" s="21">
        <f t="shared" si="1"/>
        <v>1342.7187645600002</v>
      </c>
      <c r="N43" s="21">
        <v>469.75696870000002</v>
      </c>
      <c r="O43" s="21">
        <v>100.94178429000002</v>
      </c>
      <c r="P43" s="21">
        <v>481.44463723999991</v>
      </c>
      <c r="Q43" s="21">
        <v>290.57537433000005</v>
      </c>
      <c r="R43" s="23">
        <v>549.67180797000003</v>
      </c>
      <c r="S43" s="23">
        <v>271.35614648000001</v>
      </c>
      <c r="T43" s="23">
        <v>579.47934015999988</v>
      </c>
      <c r="U43" s="23">
        <v>761.61595537000005</v>
      </c>
      <c r="V43" s="16"/>
    </row>
    <row r="44" spans="1:22" ht="15.6" x14ac:dyDescent="0.25">
      <c r="A44" s="22">
        <v>2007</v>
      </c>
      <c r="B44" s="24">
        <f>+C44+M44+H44</f>
        <v>4127.1830896900001</v>
      </c>
      <c r="C44" s="21">
        <f>+C56</f>
        <v>1468.4471432400001</v>
      </c>
      <c r="D44" s="21">
        <f>+D56</f>
        <v>209.13821691999999</v>
      </c>
      <c r="E44" s="21">
        <f>+E56</f>
        <v>467.2896341899999</v>
      </c>
      <c r="F44" s="21">
        <f>+F56</f>
        <v>127.28427373</v>
      </c>
      <c r="G44" s="21">
        <f>+G56</f>
        <v>664.73501840000006</v>
      </c>
      <c r="H44" s="24">
        <f>SUM(I44:L44)</f>
        <v>493.20578638999996</v>
      </c>
      <c r="I44" s="25">
        <v>5.1250114299999989</v>
      </c>
      <c r="J44" s="25">
        <v>201.79778044</v>
      </c>
      <c r="K44" s="25">
        <v>91.65565986</v>
      </c>
      <c r="L44" s="25">
        <v>194.62733466</v>
      </c>
      <c r="M44" s="24">
        <f>SUM(N44:Q44)</f>
        <v>2165.5301600600001</v>
      </c>
      <c r="N44" s="24">
        <f>R44-D44-I44</f>
        <v>748.53817508000009</v>
      </c>
      <c r="O44" s="24">
        <f>S44-E44-J44</f>
        <v>270.28733296000007</v>
      </c>
      <c r="P44" s="24">
        <f>T44-F44-K44</f>
        <v>535.28325309000002</v>
      </c>
      <c r="Q44" s="24">
        <f>U44-G44-L44</f>
        <v>611.4213989299999</v>
      </c>
      <c r="R44" s="15">
        <v>962.80140343000005</v>
      </c>
      <c r="S44" s="15">
        <v>939.37474758999997</v>
      </c>
      <c r="T44" s="15">
        <v>754.22318668000003</v>
      </c>
      <c r="U44" s="15">
        <v>1470.7837519899999</v>
      </c>
      <c r="V44" s="16"/>
    </row>
    <row r="45" spans="1:22" ht="15.6" hidden="1" x14ac:dyDescent="0.25">
      <c r="A45" s="20" t="s">
        <v>28</v>
      </c>
      <c r="B45" s="21">
        <f t="shared" si="0"/>
        <v>2096.6167330799999</v>
      </c>
      <c r="C45" s="21">
        <f>+D45+E45+F45+G45</f>
        <v>805.36801174000004</v>
      </c>
      <c r="D45" s="21">
        <v>79.265255980000006</v>
      </c>
      <c r="E45" s="21">
        <v>142.08609589</v>
      </c>
      <c r="F45" s="21">
        <v>89.637089879999991</v>
      </c>
      <c r="G45" s="21">
        <v>494.37956999000005</v>
      </c>
      <c r="H45" s="25" t="s">
        <v>27</v>
      </c>
      <c r="I45" s="25"/>
      <c r="J45" s="25"/>
      <c r="K45" s="25"/>
      <c r="L45" s="25"/>
      <c r="M45" s="25">
        <f t="shared" si="1"/>
        <v>1291.24872134</v>
      </c>
      <c r="N45" s="25">
        <v>421.63286606999998</v>
      </c>
      <c r="O45" s="25">
        <v>97.540257410000009</v>
      </c>
      <c r="P45" s="25">
        <v>479.13758514</v>
      </c>
      <c r="Q45" s="25">
        <v>292.93801272000007</v>
      </c>
      <c r="R45" s="15">
        <v>500.89812204999998</v>
      </c>
      <c r="S45" s="15">
        <v>239.62635330000001</v>
      </c>
      <c r="T45" s="15">
        <v>568.77467502000013</v>
      </c>
      <c r="U45" s="15">
        <v>787.31758271000012</v>
      </c>
      <c r="V45" s="16"/>
    </row>
    <row r="46" spans="1:22" ht="15.6" hidden="1" x14ac:dyDescent="0.25">
      <c r="A46" s="20" t="s">
        <v>29</v>
      </c>
      <c r="B46" s="21">
        <f t="shared" si="0"/>
        <v>2147.5673924400003</v>
      </c>
      <c r="C46" s="21">
        <f t="shared" ref="C46:C82" si="4">+D46+E46+F46+G46</f>
        <v>844.66060427000002</v>
      </c>
      <c r="D46" s="21">
        <v>81.232247769999987</v>
      </c>
      <c r="E46" s="21">
        <v>174.07611989</v>
      </c>
      <c r="F46" s="21">
        <v>88.731144920000006</v>
      </c>
      <c r="G46" s="21">
        <v>500.62109169000007</v>
      </c>
      <c r="H46" s="25" t="s">
        <v>27</v>
      </c>
      <c r="I46" s="25"/>
      <c r="J46" s="25"/>
      <c r="K46" s="25"/>
      <c r="L46" s="25"/>
      <c r="M46" s="25">
        <f t="shared" si="1"/>
        <v>1302.9067881700003</v>
      </c>
      <c r="N46" s="25">
        <v>474.49219463000009</v>
      </c>
      <c r="O46" s="25">
        <v>97.437064580000055</v>
      </c>
      <c r="P46" s="25">
        <v>466.12374894000016</v>
      </c>
      <c r="Q46" s="25">
        <v>264.85378002000004</v>
      </c>
      <c r="R46" s="15">
        <v>555.72444240000004</v>
      </c>
      <c r="S46" s="15">
        <v>271.51318447000006</v>
      </c>
      <c r="T46" s="15">
        <v>554.85489386000017</v>
      </c>
      <c r="U46" s="15">
        <v>765.47487171000012</v>
      </c>
      <c r="V46" s="16"/>
    </row>
    <row r="47" spans="1:22" ht="15.6" hidden="1" x14ac:dyDescent="0.25">
      <c r="A47" s="20" t="s">
        <v>30</v>
      </c>
      <c r="B47" s="21">
        <f t="shared" si="0"/>
        <v>2238.0863028400004</v>
      </c>
      <c r="C47" s="21">
        <f t="shared" si="4"/>
        <v>908.4442479999999</v>
      </c>
      <c r="D47" s="21">
        <v>92.074598960000003</v>
      </c>
      <c r="E47" s="21">
        <v>197.51977068999997</v>
      </c>
      <c r="F47" s="21">
        <v>107.11599709000001</v>
      </c>
      <c r="G47" s="21">
        <v>511.73388125999992</v>
      </c>
      <c r="H47" s="25" t="s">
        <v>27</v>
      </c>
      <c r="I47" s="25"/>
      <c r="J47" s="25"/>
      <c r="K47" s="25"/>
      <c r="L47" s="25"/>
      <c r="M47" s="25">
        <f t="shared" si="1"/>
        <v>1329.6420548400004</v>
      </c>
      <c r="N47" s="25">
        <v>531.39664353000012</v>
      </c>
      <c r="O47" s="25">
        <v>118.51179624999997</v>
      </c>
      <c r="P47" s="25">
        <v>431.48362467000032</v>
      </c>
      <c r="Q47" s="25">
        <v>248.24999039000005</v>
      </c>
      <c r="R47" s="15">
        <v>623.47124249000012</v>
      </c>
      <c r="S47" s="15">
        <v>316.03156693999995</v>
      </c>
      <c r="T47" s="15">
        <v>538.59962176000033</v>
      </c>
      <c r="U47" s="15">
        <v>759.98387164999997</v>
      </c>
      <c r="V47" s="16"/>
    </row>
    <row r="48" spans="1:22" ht="15.6" hidden="1" x14ac:dyDescent="0.25">
      <c r="A48" s="20" t="s">
        <v>31</v>
      </c>
      <c r="B48" s="21">
        <f t="shared" si="0"/>
        <v>2248.8268927600006</v>
      </c>
      <c r="C48" s="21">
        <f t="shared" si="4"/>
        <v>961.29358310000009</v>
      </c>
      <c r="D48" s="21">
        <v>98.326788490000013</v>
      </c>
      <c r="E48" s="21">
        <v>224.49819621</v>
      </c>
      <c r="F48" s="21">
        <v>118.15709432</v>
      </c>
      <c r="G48" s="21">
        <v>520.31150408000008</v>
      </c>
      <c r="H48" s="25" t="s">
        <v>27</v>
      </c>
      <c r="I48" s="25"/>
      <c r="J48" s="25"/>
      <c r="K48" s="25"/>
      <c r="L48" s="25"/>
      <c r="M48" s="25">
        <f t="shared" si="1"/>
        <v>1287.5333096600007</v>
      </c>
      <c r="N48" s="25">
        <v>533.2081371999999</v>
      </c>
      <c r="O48" s="25">
        <v>140.40430051999999</v>
      </c>
      <c r="P48" s="25">
        <v>384.50746509000072</v>
      </c>
      <c r="Q48" s="25">
        <v>229.41340685</v>
      </c>
      <c r="R48" s="15">
        <v>631.53492568999991</v>
      </c>
      <c r="S48" s="15">
        <v>364.90249673</v>
      </c>
      <c r="T48" s="15">
        <v>502.66455941000072</v>
      </c>
      <c r="U48" s="15">
        <v>749.72491093000008</v>
      </c>
      <c r="V48" s="16"/>
    </row>
    <row r="49" spans="1:82" ht="15.6" hidden="1" x14ac:dyDescent="0.25">
      <c r="A49" s="20" t="s">
        <v>32</v>
      </c>
      <c r="B49" s="21">
        <f t="shared" si="0"/>
        <v>2371.46952508</v>
      </c>
      <c r="C49" s="21">
        <f t="shared" si="4"/>
        <v>985.03364480999983</v>
      </c>
      <c r="D49" s="21">
        <v>99.711228800000001</v>
      </c>
      <c r="E49" s="21">
        <v>238.89629153999999</v>
      </c>
      <c r="F49" s="21">
        <v>115.70579663999999</v>
      </c>
      <c r="G49" s="21">
        <v>530.72032782999986</v>
      </c>
      <c r="H49" s="25" t="s">
        <v>27</v>
      </c>
      <c r="I49" s="25"/>
      <c r="J49" s="25"/>
      <c r="K49" s="25"/>
      <c r="L49" s="25"/>
      <c r="M49" s="25">
        <f t="shared" si="1"/>
        <v>1386.4358802700001</v>
      </c>
      <c r="N49" s="25">
        <v>537.52403600000014</v>
      </c>
      <c r="O49" s="25">
        <v>173.39501977999998</v>
      </c>
      <c r="P49" s="25">
        <v>334.51007777000018</v>
      </c>
      <c r="Q49" s="25">
        <v>341.00674671999991</v>
      </c>
      <c r="R49" s="15">
        <v>637.2352648000001</v>
      </c>
      <c r="S49" s="15">
        <v>412.29131131999998</v>
      </c>
      <c r="T49" s="15">
        <v>450.2158744100002</v>
      </c>
      <c r="U49" s="15">
        <v>871.72707454999977</v>
      </c>
      <c r="V49" s="16"/>
    </row>
    <row r="50" spans="1:82" ht="15.6" hidden="1" x14ac:dyDescent="0.25">
      <c r="A50" s="20" t="s">
        <v>33</v>
      </c>
      <c r="B50" s="21">
        <f t="shared" si="0"/>
        <v>2436.3426978500001</v>
      </c>
      <c r="C50" s="21">
        <f t="shared" si="4"/>
        <v>1020.8584574499999</v>
      </c>
      <c r="D50" s="21">
        <v>110.44227332</v>
      </c>
      <c r="E50" s="21">
        <v>267.40287179999996</v>
      </c>
      <c r="F50" s="21">
        <v>98.197515299999992</v>
      </c>
      <c r="G50" s="21">
        <v>544.81579703</v>
      </c>
      <c r="H50" s="25" t="s">
        <v>27</v>
      </c>
      <c r="I50" s="25"/>
      <c r="J50" s="25"/>
      <c r="K50" s="25"/>
      <c r="L50" s="25"/>
      <c r="M50" s="25">
        <f t="shared" si="1"/>
        <v>1415.4842404000001</v>
      </c>
      <c r="N50" s="25">
        <v>536.06686271000012</v>
      </c>
      <c r="O50" s="25">
        <v>166.69929221000001</v>
      </c>
      <c r="P50" s="25">
        <v>361.94301267999981</v>
      </c>
      <c r="Q50" s="25">
        <v>350.77507280000009</v>
      </c>
      <c r="R50" s="15">
        <v>646.50913603000015</v>
      </c>
      <c r="S50" s="15">
        <v>434.10216400999997</v>
      </c>
      <c r="T50" s="15">
        <v>460.14052797999977</v>
      </c>
      <c r="U50" s="15">
        <v>895.59086983000009</v>
      </c>
      <c r="V50" s="16"/>
    </row>
    <row r="51" spans="1:82" ht="15.6" hidden="1" x14ac:dyDescent="0.25">
      <c r="A51" s="20" t="s">
        <v>34</v>
      </c>
      <c r="B51" s="21">
        <f>+C51+M51</f>
        <v>2510.4601260499994</v>
      </c>
      <c r="C51" s="21">
        <f t="shared" si="4"/>
        <v>1088.11108863</v>
      </c>
      <c r="D51" s="21">
        <v>117.71330317</v>
      </c>
      <c r="E51" s="21">
        <v>307.10855963</v>
      </c>
      <c r="F51" s="21">
        <v>101.63486448</v>
      </c>
      <c r="G51" s="21">
        <v>561.65436135000004</v>
      </c>
      <c r="H51" s="25" t="s">
        <v>27</v>
      </c>
      <c r="I51" s="25"/>
      <c r="J51" s="25"/>
      <c r="K51" s="25"/>
      <c r="L51" s="25"/>
      <c r="M51" s="25">
        <f t="shared" si="1"/>
        <v>1422.3490374199996</v>
      </c>
      <c r="N51" s="25">
        <v>481.49265175000005</v>
      </c>
      <c r="O51" s="25">
        <v>222.54737585999993</v>
      </c>
      <c r="P51" s="25">
        <v>334.44187647000001</v>
      </c>
      <c r="Q51" s="25">
        <v>383.8671333399999</v>
      </c>
      <c r="R51" s="15">
        <v>599.20595492000007</v>
      </c>
      <c r="S51" s="15">
        <v>529.65593548999993</v>
      </c>
      <c r="T51" s="15">
        <v>436.07674095000004</v>
      </c>
      <c r="U51" s="15">
        <v>945.52149468999994</v>
      </c>
      <c r="V51" s="16"/>
    </row>
    <row r="52" spans="1:82" ht="15.6" hidden="1" x14ac:dyDescent="0.25">
      <c r="A52" s="20" t="s">
        <v>35</v>
      </c>
      <c r="B52" s="21">
        <f t="shared" si="0"/>
        <v>2743.0334336599999</v>
      </c>
      <c r="C52" s="21">
        <f t="shared" si="4"/>
        <v>1199.99973559</v>
      </c>
      <c r="D52" s="21">
        <v>134.63084693000002</v>
      </c>
      <c r="E52" s="21">
        <v>341.12469172999994</v>
      </c>
      <c r="F52" s="21">
        <v>135.79012827</v>
      </c>
      <c r="G52" s="21">
        <v>588.45406866000008</v>
      </c>
      <c r="H52" s="25" t="s">
        <v>27</v>
      </c>
      <c r="I52" s="25"/>
      <c r="J52" s="25"/>
      <c r="K52" s="25"/>
      <c r="L52" s="25"/>
      <c r="M52" s="25">
        <f t="shared" si="1"/>
        <v>1543.0336980699999</v>
      </c>
      <c r="N52" s="25">
        <v>581.32473275999996</v>
      </c>
      <c r="O52" s="25">
        <v>236.68227714000005</v>
      </c>
      <c r="P52" s="25">
        <v>272.64181347999988</v>
      </c>
      <c r="Q52" s="25">
        <v>452.38487469000006</v>
      </c>
      <c r="R52" s="15">
        <v>715.95557969000004</v>
      </c>
      <c r="S52" s="15">
        <v>577.80696886999999</v>
      </c>
      <c r="T52" s="15">
        <v>408.43194174999985</v>
      </c>
      <c r="U52" s="15">
        <v>1040.8389433500001</v>
      </c>
    </row>
    <row r="53" spans="1:82" ht="15.6" hidden="1" x14ac:dyDescent="0.25">
      <c r="A53" s="20" t="s">
        <v>36</v>
      </c>
      <c r="B53" s="21">
        <f t="shared" si="0"/>
        <v>2973.8333739999994</v>
      </c>
      <c r="C53" s="21">
        <f t="shared" si="4"/>
        <v>1259.26416006</v>
      </c>
      <c r="D53" s="21">
        <v>154.40904753000001</v>
      </c>
      <c r="E53" s="21">
        <v>349.31623956000004</v>
      </c>
      <c r="F53" s="21">
        <v>128.30077258</v>
      </c>
      <c r="G53" s="21">
        <v>627.23810039</v>
      </c>
      <c r="H53" s="25" t="s">
        <v>27</v>
      </c>
      <c r="I53" s="25"/>
      <c r="J53" s="25"/>
      <c r="K53" s="25"/>
      <c r="L53" s="25"/>
      <c r="M53" s="25">
        <f t="shared" si="1"/>
        <v>1714.5692139399994</v>
      </c>
      <c r="N53" s="25">
        <v>582.81709633999981</v>
      </c>
      <c r="O53" s="25">
        <v>253.46022450000004</v>
      </c>
      <c r="P53" s="25">
        <v>394.06173224999958</v>
      </c>
      <c r="Q53" s="25">
        <v>484.23016084999995</v>
      </c>
      <c r="R53" s="15">
        <v>737.22614386999987</v>
      </c>
      <c r="S53" s="15">
        <v>602.77646406000008</v>
      </c>
      <c r="T53" s="15">
        <v>522.36250482999958</v>
      </c>
      <c r="U53" s="15">
        <v>1111.4682612399999</v>
      </c>
    </row>
    <row r="54" spans="1:82" ht="15.6" hidden="1" x14ac:dyDescent="0.25">
      <c r="A54" s="20" t="s">
        <v>37</v>
      </c>
      <c r="B54" s="21">
        <f t="shared" si="0"/>
        <v>3100.1979160199999</v>
      </c>
      <c r="C54" s="21">
        <f t="shared" si="4"/>
        <v>1336.3149997099999</v>
      </c>
      <c r="D54" s="21">
        <v>139.70010163000001</v>
      </c>
      <c r="E54" s="21">
        <v>380.48368108999995</v>
      </c>
      <c r="F54" s="21">
        <v>132.27277806999999</v>
      </c>
      <c r="G54" s="21">
        <v>683.85843892000003</v>
      </c>
      <c r="H54" s="25" t="s">
        <v>27</v>
      </c>
      <c r="I54" s="25"/>
      <c r="J54" s="25"/>
      <c r="K54" s="25"/>
      <c r="L54" s="25"/>
      <c r="M54" s="25">
        <f t="shared" si="1"/>
        <v>1763.8829163099997</v>
      </c>
      <c r="N54" s="25">
        <v>570.75191573999996</v>
      </c>
      <c r="O54" s="25">
        <v>270.42506171999997</v>
      </c>
      <c r="P54" s="25">
        <v>432.23770675999981</v>
      </c>
      <c r="Q54" s="25">
        <v>490.4682320899999</v>
      </c>
      <c r="R54" s="15">
        <v>710.45201737000002</v>
      </c>
      <c r="S54" s="15">
        <v>650.90874280999992</v>
      </c>
      <c r="T54" s="15">
        <v>564.51048482999977</v>
      </c>
      <c r="U54" s="15">
        <v>1174.3266710099999</v>
      </c>
    </row>
    <row r="55" spans="1:82" ht="15.6" hidden="1" x14ac:dyDescent="0.25">
      <c r="A55" s="20" t="s">
        <v>38</v>
      </c>
      <c r="B55" s="21">
        <f t="shared" si="0"/>
        <v>3149.9321332299996</v>
      </c>
      <c r="C55" s="21">
        <f t="shared" si="4"/>
        <v>1368.0907700600001</v>
      </c>
      <c r="D55" s="21">
        <v>171.72864746000002</v>
      </c>
      <c r="E55" s="21">
        <v>407.21740892999992</v>
      </c>
      <c r="F55" s="21">
        <v>123.01321744000001</v>
      </c>
      <c r="G55" s="21">
        <v>666.13149623000004</v>
      </c>
      <c r="H55" s="25" t="s">
        <v>27</v>
      </c>
      <c r="I55" s="25"/>
      <c r="J55" s="25"/>
      <c r="K55" s="25"/>
      <c r="L55" s="25"/>
      <c r="M55" s="25">
        <f t="shared" si="1"/>
        <v>1781.8413631699998</v>
      </c>
      <c r="N55" s="25">
        <v>695.83804521000013</v>
      </c>
      <c r="O55" s="25">
        <v>213.12393137999993</v>
      </c>
      <c r="P55" s="25">
        <v>371.66565658999986</v>
      </c>
      <c r="Q55" s="25">
        <v>501.21372998999982</v>
      </c>
      <c r="R55" s="15">
        <v>867.56669267000018</v>
      </c>
      <c r="S55" s="15">
        <v>620.34134030999985</v>
      </c>
      <c r="T55" s="15">
        <v>494.67887402999986</v>
      </c>
      <c r="U55" s="15">
        <v>1167.3452262199999</v>
      </c>
    </row>
    <row r="56" spans="1:82" ht="15.6" hidden="1" x14ac:dyDescent="0.25">
      <c r="A56" s="20" t="s">
        <v>39</v>
      </c>
      <c r="B56" s="21">
        <f t="shared" si="0"/>
        <v>3411.0184679300005</v>
      </c>
      <c r="C56" s="21">
        <f t="shared" si="4"/>
        <v>1468.4471432400001</v>
      </c>
      <c r="D56" s="21">
        <v>209.13821691999999</v>
      </c>
      <c r="E56" s="21">
        <v>467.2896341899999</v>
      </c>
      <c r="F56" s="21">
        <v>127.28427373</v>
      </c>
      <c r="G56" s="21">
        <v>664.73501840000006</v>
      </c>
      <c r="H56" s="25" t="s">
        <v>27</v>
      </c>
      <c r="I56" s="25"/>
      <c r="J56" s="25"/>
      <c r="K56" s="25"/>
      <c r="L56" s="25"/>
      <c r="M56" s="25">
        <f t="shared" si="1"/>
        <v>1942.5713246900004</v>
      </c>
      <c r="N56" s="25">
        <v>715.86218732000009</v>
      </c>
      <c r="O56" s="25">
        <v>270.28733296000007</v>
      </c>
      <c r="P56" s="25">
        <v>345.00040548000038</v>
      </c>
      <c r="Q56" s="25">
        <v>611.42139893000001</v>
      </c>
      <c r="R56" s="15">
        <v>925.00040424000008</v>
      </c>
      <c r="S56" s="15">
        <v>737.57696714999997</v>
      </c>
      <c r="T56" s="15">
        <v>472.28467921000038</v>
      </c>
      <c r="U56" s="15">
        <v>1276.1564173300001</v>
      </c>
    </row>
    <row r="57" spans="1:82" ht="15.6" x14ac:dyDescent="0.25">
      <c r="A57" s="22">
        <v>2008</v>
      </c>
      <c r="B57" s="24">
        <f>+C57+M57+H57</f>
        <v>6460.18830738</v>
      </c>
      <c r="C57" s="21">
        <f>+C69</f>
        <v>1905.2516731700002</v>
      </c>
      <c r="D57" s="21">
        <f>+D69</f>
        <v>326.99539657000003</v>
      </c>
      <c r="E57" s="21">
        <f>+E69</f>
        <v>709.70871122000005</v>
      </c>
      <c r="F57" s="21">
        <f>+F69</f>
        <v>140.93540200000001</v>
      </c>
      <c r="G57" s="21">
        <f>+G69</f>
        <v>727.61216337999997</v>
      </c>
      <c r="H57" s="24">
        <f>SUM(I57:L57)</f>
        <v>1699.4718697600001</v>
      </c>
      <c r="I57" s="25">
        <v>4.1426726499999997</v>
      </c>
      <c r="J57" s="25">
        <v>350.56741977000001</v>
      </c>
      <c r="K57" s="25">
        <v>201.12700483999998</v>
      </c>
      <c r="L57" s="25">
        <v>1143.6347725000001</v>
      </c>
      <c r="M57" s="24">
        <f>SUM(N57:Q57)</f>
        <v>2855.4647644499992</v>
      </c>
      <c r="N57" s="24">
        <f>R57-D57-I57</f>
        <v>722.96277071999998</v>
      </c>
      <c r="O57" s="24">
        <f>S57-E57-J57</f>
        <v>179.78293486999985</v>
      </c>
      <c r="P57" s="24">
        <f>T57-F57-K57</f>
        <v>683.22154687999978</v>
      </c>
      <c r="Q57" s="24">
        <f>U57-G57-L57</f>
        <v>1269.4975119799997</v>
      </c>
      <c r="R57" s="15">
        <v>1054.10083994</v>
      </c>
      <c r="S57" s="15">
        <v>1240.0590658599999</v>
      </c>
      <c r="T57" s="15">
        <v>1025.2839537199998</v>
      </c>
      <c r="U57" s="15">
        <v>3140.7444478599996</v>
      </c>
    </row>
    <row r="58" spans="1:82" ht="15.6" hidden="1" x14ac:dyDescent="0.25">
      <c r="A58" s="20" t="s">
        <v>28</v>
      </c>
      <c r="B58" s="21">
        <f t="shared" si="0"/>
        <v>3376.2820621499995</v>
      </c>
      <c r="C58" s="21">
        <f t="shared" si="4"/>
        <v>1499.6908089400001</v>
      </c>
      <c r="D58" s="21">
        <v>174.34848554000001</v>
      </c>
      <c r="E58" s="21">
        <v>519.16389662000006</v>
      </c>
      <c r="F58" s="21">
        <v>126.64823800000001</v>
      </c>
      <c r="G58" s="21">
        <v>679.53018878000012</v>
      </c>
      <c r="H58" s="25" t="s">
        <v>27</v>
      </c>
      <c r="I58" s="25"/>
      <c r="J58" s="25"/>
      <c r="K58" s="25"/>
      <c r="L58" s="25"/>
      <c r="M58" s="25">
        <f t="shared" si="1"/>
        <v>1876.5912532099996</v>
      </c>
      <c r="N58" s="25">
        <v>594.17581685999994</v>
      </c>
      <c r="O58" s="25">
        <v>278.10477797999999</v>
      </c>
      <c r="P58" s="25">
        <v>380.32318082999996</v>
      </c>
      <c r="Q58" s="25">
        <v>623.98747753999987</v>
      </c>
      <c r="R58" s="15">
        <v>768.52430240000001</v>
      </c>
      <c r="S58" s="15">
        <v>797.26867460000005</v>
      </c>
      <c r="T58" s="15">
        <v>506.97141882999995</v>
      </c>
      <c r="U58" s="15">
        <v>1303.51766632</v>
      </c>
      <c r="CD58" s="8"/>
    </row>
    <row r="59" spans="1:82" ht="15.6" hidden="1" x14ac:dyDescent="0.25">
      <c r="A59" s="20" t="s">
        <v>29</v>
      </c>
      <c r="B59" s="21">
        <f t="shared" si="0"/>
        <v>3865.327689669999</v>
      </c>
      <c r="C59" s="21">
        <f t="shared" si="4"/>
        <v>1563.3277661</v>
      </c>
      <c r="D59" s="21">
        <v>179.15420477999999</v>
      </c>
      <c r="E59" s="21">
        <v>549.76535858</v>
      </c>
      <c r="F59" s="21">
        <v>129.42095922000001</v>
      </c>
      <c r="G59" s="21">
        <v>704.98724351999999</v>
      </c>
      <c r="H59" s="25" t="s">
        <v>27</v>
      </c>
      <c r="I59" s="25"/>
      <c r="J59" s="25"/>
      <c r="K59" s="25"/>
      <c r="L59" s="25"/>
      <c r="M59" s="25">
        <f t="shared" si="1"/>
        <v>2301.9999235699993</v>
      </c>
      <c r="N59" s="25">
        <v>646.30118378999998</v>
      </c>
      <c r="O59" s="25">
        <v>293.86241941000003</v>
      </c>
      <c r="P59" s="25">
        <v>310.70557300999917</v>
      </c>
      <c r="Q59" s="25">
        <v>1051.13074736</v>
      </c>
      <c r="R59" s="15">
        <v>825.45538856999997</v>
      </c>
      <c r="S59" s="15">
        <v>843.62777799000003</v>
      </c>
      <c r="T59" s="15">
        <v>440.12653222999916</v>
      </c>
      <c r="U59" s="15">
        <v>1756.11799088</v>
      </c>
      <c r="CD59" s="8"/>
    </row>
    <row r="60" spans="1:82" ht="15.6" hidden="1" x14ac:dyDescent="0.25">
      <c r="A60" s="20" t="s">
        <v>30</v>
      </c>
      <c r="B60" s="21">
        <f t="shared" si="0"/>
        <v>3801.2519231299993</v>
      </c>
      <c r="C60" s="21">
        <f t="shared" si="4"/>
        <v>1587.1405410799998</v>
      </c>
      <c r="D60" s="21">
        <v>197.15584645999996</v>
      </c>
      <c r="E60" s="21">
        <v>531.97070213999996</v>
      </c>
      <c r="F60" s="21">
        <v>119.80429941</v>
      </c>
      <c r="G60" s="21">
        <v>738.20969306999996</v>
      </c>
      <c r="H60" s="25" t="s">
        <v>27</v>
      </c>
      <c r="I60" s="25"/>
      <c r="J60" s="25"/>
      <c r="K60" s="25"/>
      <c r="L60" s="25"/>
      <c r="M60" s="25">
        <f t="shared" si="1"/>
        <v>2214.1113820499995</v>
      </c>
      <c r="N60" s="25">
        <v>632.17129743999999</v>
      </c>
      <c r="O60" s="25">
        <v>296.99325682999995</v>
      </c>
      <c r="P60" s="25">
        <v>260.7148621599996</v>
      </c>
      <c r="Q60" s="25">
        <v>1024.2319656199998</v>
      </c>
      <c r="R60" s="15">
        <v>829.32714390000001</v>
      </c>
      <c r="S60" s="15">
        <v>828.96395896999991</v>
      </c>
      <c r="T60" s="15">
        <v>380.5191615699996</v>
      </c>
      <c r="U60" s="15">
        <v>1762.4416586899997</v>
      </c>
      <c r="CD60" s="8"/>
    </row>
    <row r="61" spans="1:82" ht="15.6" hidden="1" x14ac:dyDescent="0.25">
      <c r="A61" s="20" t="s">
        <v>31</v>
      </c>
      <c r="B61" s="21">
        <f t="shared" si="0"/>
        <v>3859.7257464200002</v>
      </c>
      <c r="C61" s="21">
        <f t="shared" si="4"/>
        <v>1593.7078401700001</v>
      </c>
      <c r="D61" s="21">
        <v>204.10669522000001</v>
      </c>
      <c r="E61" s="21">
        <v>549.61617012000011</v>
      </c>
      <c r="F61" s="21">
        <v>122.16298177</v>
      </c>
      <c r="G61" s="21">
        <v>717.82199306000007</v>
      </c>
      <c r="H61" s="25" t="s">
        <v>27</v>
      </c>
      <c r="I61" s="25"/>
      <c r="J61" s="25"/>
      <c r="K61" s="25"/>
      <c r="L61" s="25"/>
      <c r="M61" s="25">
        <f t="shared" si="1"/>
        <v>2266.0179062500001</v>
      </c>
      <c r="N61" s="25">
        <v>619.67800352999996</v>
      </c>
      <c r="O61" s="25">
        <v>273.7401659599999</v>
      </c>
      <c r="P61" s="25">
        <v>370.40694040000017</v>
      </c>
      <c r="Q61" s="25">
        <v>1002.1927963599999</v>
      </c>
      <c r="R61" s="15">
        <v>823.78469875000008</v>
      </c>
      <c r="S61" s="15">
        <v>823.35633608000001</v>
      </c>
      <c r="T61" s="15">
        <v>492.56992217000015</v>
      </c>
      <c r="U61" s="15">
        <v>1720.0147894199999</v>
      </c>
      <c r="CD61" s="8"/>
    </row>
    <row r="62" spans="1:82" ht="15.6" hidden="1" x14ac:dyDescent="0.25">
      <c r="A62" s="20" t="s">
        <v>32</v>
      </c>
      <c r="B62" s="21">
        <f t="shared" si="0"/>
        <v>4120.4938849399996</v>
      </c>
      <c r="C62" s="21">
        <f t="shared" si="4"/>
        <v>1603.2907805499997</v>
      </c>
      <c r="D62" s="21">
        <v>211.04319397</v>
      </c>
      <c r="E62" s="21">
        <v>571.38064296999983</v>
      </c>
      <c r="F62" s="21">
        <v>127.81953204999999</v>
      </c>
      <c r="G62" s="21">
        <v>693.04741155999989</v>
      </c>
      <c r="H62" s="25" t="s">
        <v>27</v>
      </c>
      <c r="I62" s="25"/>
      <c r="J62" s="25"/>
      <c r="K62" s="25"/>
      <c r="L62" s="25"/>
      <c r="M62" s="25">
        <f t="shared" si="1"/>
        <v>2517.2031043899997</v>
      </c>
      <c r="N62" s="25">
        <v>522.31349606000003</v>
      </c>
      <c r="O62" s="25">
        <v>276.78370558999984</v>
      </c>
      <c r="P62" s="25">
        <v>486.65749242999993</v>
      </c>
      <c r="Q62" s="25">
        <v>1231.4484103099999</v>
      </c>
      <c r="R62" s="15">
        <v>733.3566900300001</v>
      </c>
      <c r="S62" s="15">
        <v>848.16434855999967</v>
      </c>
      <c r="T62" s="15">
        <v>614.47702447999995</v>
      </c>
      <c r="U62" s="15">
        <v>1924.4958218699996</v>
      </c>
    </row>
    <row r="63" spans="1:82" ht="15.6" hidden="1" x14ac:dyDescent="0.25">
      <c r="A63" s="20" t="s">
        <v>33</v>
      </c>
      <c r="B63" s="21">
        <f t="shared" si="0"/>
        <v>4372.531935779999</v>
      </c>
      <c r="C63" s="21">
        <f t="shared" si="4"/>
        <v>1661.62931546</v>
      </c>
      <c r="D63" s="21">
        <v>229.74472256000001</v>
      </c>
      <c r="E63" s="21">
        <v>612.58455818999994</v>
      </c>
      <c r="F63" s="21">
        <v>120.87471343999999</v>
      </c>
      <c r="G63" s="21">
        <v>698.42532127000004</v>
      </c>
      <c r="H63" s="25" t="s">
        <v>27</v>
      </c>
      <c r="I63" s="25"/>
      <c r="J63" s="25"/>
      <c r="K63" s="25"/>
      <c r="L63" s="25"/>
      <c r="M63" s="25">
        <f t="shared" si="1"/>
        <v>2710.9026203199992</v>
      </c>
      <c r="N63" s="25">
        <v>685.63237231999994</v>
      </c>
      <c r="O63" s="25">
        <v>176.4479014499999</v>
      </c>
      <c r="P63" s="25">
        <v>656.26001358999929</v>
      </c>
      <c r="Q63" s="25">
        <v>1192.5623329599998</v>
      </c>
      <c r="R63" s="15">
        <v>915.37709487999996</v>
      </c>
      <c r="S63" s="15">
        <v>789.03245963999984</v>
      </c>
      <c r="T63" s="15">
        <v>777.13472702999934</v>
      </c>
      <c r="U63" s="15">
        <v>1890.9876542299999</v>
      </c>
    </row>
    <row r="64" spans="1:82" ht="15.6" hidden="1" x14ac:dyDescent="0.25">
      <c r="A64" s="20" t="s">
        <v>34</v>
      </c>
      <c r="B64" s="21">
        <f t="shared" si="0"/>
        <v>4259.7083277299998</v>
      </c>
      <c r="C64" s="21">
        <f t="shared" si="4"/>
        <v>1766.4824962</v>
      </c>
      <c r="D64" s="21">
        <v>243.07164164</v>
      </c>
      <c r="E64" s="21">
        <v>683.84070356999996</v>
      </c>
      <c r="F64" s="21">
        <v>124.84401631999999</v>
      </c>
      <c r="G64" s="21">
        <v>714.72613466999996</v>
      </c>
      <c r="H64" s="25" t="s">
        <v>27</v>
      </c>
      <c r="I64" s="25"/>
      <c r="J64" s="25"/>
      <c r="K64" s="25"/>
      <c r="L64" s="25"/>
      <c r="M64" s="25">
        <f t="shared" si="1"/>
        <v>2493.2258315300001</v>
      </c>
      <c r="N64" s="25">
        <v>574.50776094000003</v>
      </c>
      <c r="O64" s="25">
        <v>161.8454869599999</v>
      </c>
      <c r="P64" s="25">
        <v>514.87413835000007</v>
      </c>
      <c r="Q64" s="25">
        <v>1241.9984452799999</v>
      </c>
      <c r="R64" s="15">
        <v>817.57940257999996</v>
      </c>
      <c r="S64" s="15">
        <v>845.68619052999986</v>
      </c>
      <c r="T64" s="15">
        <v>639.7181546700001</v>
      </c>
      <c r="U64" s="15">
        <v>1956.7245799499999</v>
      </c>
    </row>
    <row r="65" spans="1:21" ht="15.6" hidden="1" x14ac:dyDescent="0.25">
      <c r="A65" s="20" t="s">
        <v>35</v>
      </c>
      <c r="B65" s="21">
        <f t="shared" si="0"/>
        <v>4523.3699284900003</v>
      </c>
      <c r="C65" s="21">
        <f t="shared" si="4"/>
        <v>1826.99057111</v>
      </c>
      <c r="D65" s="21">
        <v>273.64096348999999</v>
      </c>
      <c r="E65" s="21">
        <v>712.05074019999995</v>
      </c>
      <c r="F65" s="21">
        <v>128.16155234999999</v>
      </c>
      <c r="G65" s="21">
        <v>713.13731507</v>
      </c>
      <c r="H65" s="25" t="s">
        <v>27</v>
      </c>
      <c r="I65" s="25"/>
      <c r="J65" s="25"/>
      <c r="K65" s="25"/>
      <c r="L65" s="25"/>
      <c r="M65" s="25">
        <f t="shared" si="1"/>
        <v>2696.3793573800003</v>
      </c>
      <c r="N65" s="25">
        <v>654.12619423000001</v>
      </c>
      <c r="O65" s="25">
        <v>173.31750541000008</v>
      </c>
      <c r="P65" s="25">
        <v>679.87474543000053</v>
      </c>
      <c r="Q65" s="25">
        <v>1189.0609123099998</v>
      </c>
      <c r="R65" s="15">
        <v>927.76715772</v>
      </c>
      <c r="S65" s="15">
        <v>885.36824561000003</v>
      </c>
      <c r="T65" s="15">
        <v>808.0362977800005</v>
      </c>
      <c r="U65" s="15">
        <v>1902.1982273799999</v>
      </c>
    </row>
    <row r="66" spans="1:21" ht="15.6" hidden="1" x14ac:dyDescent="0.25">
      <c r="A66" s="20" t="s">
        <v>36</v>
      </c>
      <c r="B66" s="21">
        <f t="shared" si="0"/>
        <v>4479.4917286</v>
      </c>
      <c r="C66" s="21">
        <f t="shared" si="4"/>
        <v>1889.5822796699999</v>
      </c>
      <c r="D66" s="21">
        <v>322.3066369</v>
      </c>
      <c r="E66" s="21">
        <v>701.69263409999996</v>
      </c>
      <c r="F66" s="21">
        <v>128.40118737</v>
      </c>
      <c r="G66" s="21">
        <v>737.18182130000002</v>
      </c>
      <c r="H66" s="25" t="s">
        <v>27</v>
      </c>
      <c r="I66" s="25"/>
      <c r="J66" s="25"/>
      <c r="K66" s="25"/>
      <c r="L66" s="25"/>
      <c r="M66" s="25">
        <f t="shared" si="1"/>
        <v>2589.9094489299996</v>
      </c>
      <c r="N66" s="25">
        <v>697.89023750999991</v>
      </c>
      <c r="O66" s="25">
        <v>152.04260739000006</v>
      </c>
      <c r="P66" s="25">
        <v>599.52141429999995</v>
      </c>
      <c r="Q66" s="25">
        <v>1140.4551897299998</v>
      </c>
      <c r="R66" s="15">
        <v>1020.19687441</v>
      </c>
      <c r="S66" s="15">
        <v>853.73524149000002</v>
      </c>
      <c r="T66" s="15">
        <v>727.92260166999995</v>
      </c>
      <c r="U66" s="15">
        <v>1877.6370110299999</v>
      </c>
    </row>
    <row r="67" spans="1:21" ht="15.6" hidden="1" x14ac:dyDescent="0.25">
      <c r="A67" s="20" t="s">
        <v>37</v>
      </c>
      <c r="B67" s="21">
        <f t="shared" si="0"/>
        <v>4508.2237846200005</v>
      </c>
      <c r="C67" s="21">
        <f t="shared" si="4"/>
        <v>1794.8542117900001</v>
      </c>
      <c r="D67" s="21">
        <v>263.01361274999999</v>
      </c>
      <c r="E67" s="21">
        <v>688.28573529000005</v>
      </c>
      <c r="F67" s="21">
        <v>132.49977978999999</v>
      </c>
      <c r="G67" s="21">
        <v>711.05508396000005</v>
      </c>
      <c r="H67" s="25" t="s">
        <v>27</v>
      </c>
      <c r="I67" s="25"/>
      <c r="J67" s="25"/>
      <c r="K67" s="25"/>
      <c r="L67" s="25"/>
      <c r="M67" s="25">
        <f t="shared" si="1"/>
        <v>2713.3695728299999</v>
      </c>
      <c r="N67" s="25">
        <v>666.55060508999998</v>
      </c>
      <c r="O67" s="25">
        <v>187.97638668999991</v>
      </c>
      <c r="P67" s="25">
        <v>738.61918956999989</v>
      </c>
      <c r="Q67" s="25">
        <v>1120.2233914799999</v>
      </c>
      <c r="R67" s="15">
        <v>929.56421783999997</v>
      </c>
      <c r="S67" s="15">
        <v>876.26212197999996</v>
      </c>
      <c r="T67" s="15">
        <v>871.11896935999994</v>
      </c>
      <c r="U67" s="15">
        <v>1831.27847544</v>
      </c>
    </row>
    <row r="68" spans="1:21" ht="15.6" hidden="1" x14ac:dyDescent="0.25">
      <c r="A68" s="20" t="s">
        <v>38</v>
      </c>
      <c r="B68" s="21">
        <f t="shared" si="0"/>
        <v>4544.0344337400002</v>
      </c>
      <c r="C68" s="21">
        <f t="shared" si="4"/>
        <v>1808.9275479399998</v>
      </c>
      <c r="D68" s="21">
        <v>286.15559645000002</v>
      </c>
      <c r="E68" s="21">
        <v>681.97937262999994</v>
      </c>
      <c r="F68" s="21">
        <v>123.81197198</v>
      </c>
      <c r="G68" s="21">
        <v>716.98060687999998</v>
      </c>
      <c r="H68" s="25" t="s">
        <v>27</v>
      </c>
      <c r="I68" s="25"/>
      <c r="J68" s="25"/>
      <c r="K68" s="25"/>
      <c r="L68" s="25"/>
      <c r="M68" s="25">
        <f t="shared" si="1"/>
        <v>2735.1068858000003</v>
      </c>
      <c r="N68" s="25">
        <v>682.61107474000005</v>
      </c>
      <c r="O68" s="25">
        <v>198.41219663000004</v>
      </c>
      <c r="P68" s="25">
        <v>611.82042020000017</v>
      </c>
      <c r="Q68" s="25">
        <v>1242.26319423</v>
      </c>
      <c r="R68" s="15">
        <v>968.76667119000001</v>
      </c>
      <c r="S68" s="15">
        <v>880.39156925999998</v>
      </c>
      <c r="T68" s="15">
        <v>735.63239218000012</v>
      </c>
      <c r="U68" s="15">
        <v>1959.24380111</v>
      </c>
    </row>
    <row r="69" spans="1:21" ht="15.6" hidden="1" x14ac:dyDescent="0.25">
      <c r="A69" s="20" t="s">
        <v>39</v>
      </c>
      <c r="B69" s="21">
        <f t="shared" si="0"/>
        <v>4760.7164376199999</v>
      </c>
      <c r="C69" s="21">
        <f t="shared" si="4"/>
        <v>1905.2516731700002</v>
      </c>
      <c r="D69" s="21">
        <v>326.99539657000003</v>
      </c>
      <c r="E69" s="21">
        <v>709.70871122000005</v>
      </c>
      <c r="F69" s="21">
        <v>140.93540200000001</v>
      </c>
      <c r="G69" s="21">
        <v>727.61216337999997</v>
      </c>
      <c r="H69" s="25" t="s">
        <v>27</v>
      </c>
      <c r="I69" s="25"/>
      <c r="J69" s="25"/>
      <c r="K69" s="25"/>
      <c r="L69" s="25"/>
      <c r="M69" s="25">
        <f t="shared" si="1"/>
        <v>2855.4647644500001</v>
      </c>
      <c r="N69" s="25">
        <v>722.96277071999987</v>
      </c>
      <c r="O69" s="25">
        <v>179.78293486999996</v>
      </c>
      <c r="P69" s="25">
        <v>683.22154688000001</v>
      </c>
      <c r="Q69" s="25">
        <v>1269.4975119800001</v>
      </c>
      <c r="R69" s="15">
        <v>1049.9581672899999</v>
      </c>
      <c r="S69" s="15">
        <v>889.49164609000002</v>
      </c>
      <c r="T69" s="15">
        <v>824.15694888000007</v>
      </c>
      <c r="U69" s="15">
        <v>1997.10967536</v>
      </c>
    </row>
    <row r="70" spans="1:21" ht="15.6" x14ac:dyDescent="0.25">
      <c r="A70" s="22">
        <v>2009</v>
      </c>
      <c r="B70" s="24">
        <f>+C70+M70+H70</f>
        <v>6379.1216378400004</v>
      </c>
      <c r="C70" s="21">
        <f>+C82</f>
        <v>2334.8716709</v>
      </c>
      <c r="D70" s="21">
        <f>+D82</f>
        <v>353.49315752000001</v>
      </c>
      <c r="E70" s="21">
        <f>+E82</f>
        <v>612.09870946000001</v>
      </c>
      <c r="F70" s="21">
        <f>+F82</f>
        <v>166.53805993</v>
      </c>
      <c r="G70" s="21">
        <f>+G82</f>
        <v>1202.74174399</v>
      </c>
      <c r="H70" s="24">
        <f>SUM(I70:L70)</f>
        <v>1724.95393489</v>
      </c>
      <c r="I70" s="25">
        <v>5.5579741299999998</v>
      </c>
      <c r="J70" s="25">
        <v>431.96965411999997</v>
      </c>
      <c r="K70" s="25">
        <v>237.88132708000001</v>
      </c>
      <c r="L70" s="25">
        <v>1049.54497956</v>
      </c>
      <c r="M70" s="24">
        <f>SUM(N70:Q70)</f>
        <v>2319.2960320500006</v>
      </c>
      <c r="N70" s="24">
        <f>R70-D70-I70</f>
        <v>773.93681600000014</v>
      </c>
      <c r="O70" s="24">
        <f>S70-E70-J70</f>
        <v>176.26878554999973</v>
      </c>
      <c r="P70" s="24">
        <f>T70-F70-K70</f>
        <v>653.36384426999984</v>
      </c>
      <c r="Q70" s="24">
        <f>U70-G70-L70</f>
        <v>715.72658623000075</v>
      </c>
      <c r="R70" s="15">
        <v>1132.9879476500003</v>
      </c>
      <c r="S70" s="15">
        <v>1220.3371491299997</v>
      </c>
      <c r="T70" s="15">
        <v>1057.7832312799999</v>
      </c>
      <c r="U70" s="15">
        <v>2968.0133097800008</v>
      </c>
    </row>
    <row r="71" spans="1:21" ht="15.6" hidden="1" x14ac:dyDescent="0.25">
      <c r="A71" s="20" t="s">
        <v>28</v>
      </c>
      <c r="B71" s="26">
        <f t="shared" si="0"/>
        <v>5287.85904114</v>
      </c>
      <c r="C71" s="26">
        <f t="shared" si="4"/>
        <v>1835.2138852099999</v>
      </c>
      <c r="D71" s="26">
        <v>260.66271921000003</v>
      </c>
      <c r="E71" s="26">
        <v>673.76722636</v>
      </c>
      <c r="F71" s="26">
        <v>153.08630427999998</v>
      </c>
      <c r="G71" s="26">
        <v>747.69763536000005</v>
      </c>
      <c r="H71" s="21" t="s">
        <v>27</v>
      </c>
      <c r="I71" s="27" t="s">
        <v>27</v>
      </c>
      <c r="J71" s="27" t="s">
        <v>27</v>
      </c>
      <c r="K71" s="27" t="s">
        <v>27</v>
      </c>
      <c r="L71" s="27" t="s">
        <v>27</v>
      </c>
      <c r="M71" s="26">
        <f t="shared" si="1"/>
        <v>3452.6451559299999</v>
      </c>
      <c r="N71" s="26">
        <v>607.48310562999995</v>
      </c>
      <c r="O71" s="26">
        <v>151.91014238000002</v>
      </c>
      <c r="P71" s="26">
        <v>1532.2455222899998</v>
      </c>
      <c r="Q71" s="26">
        <v>1161.0063856299998</v>
      </c>
      <c r="R71" s="23">
        <v>868.14582484000005</v>
      </c>
      <c r="S71" s="23">
        <v>825.67736874000002</v>
      </c>
      <c r="T71" s="23">
        <v>1685.3318265699997</v>
      </c>
      <c r="U71" s="23">
        <v>1908.7040209899999</v>
      </c>
    </row>
    <row r="72" spans="1:21" ht="15.6" hidden="1" x14ac:dyDescent="0.25">
      <c r="A72" s="20" t="s">
        <v>29</v>
      </c>
      <c r="B72" s="26">
        <f t="shared" si="0"/>
        <v>4160.1361393999996</v>
      </c>
      <c r="C72" s="26">
        <f t="shared" si="4"/>
        <v>1814.75808772</v>
      </c>
      <c r="D72" s="26">
        <v>263.50218205000004</v>
      </c>
      <c r="E72" s="26">
        <v>553.96578531</v>
      </c>
      <c r="F72" s="26">
        <v>125.34397736</v>
      </c>
      <c r="G72" s="26">
        <v>871.94614299999989</v>
      </c>
      <c r="H72" s="21" t="s">
        <v>27</v>
      </c>
      <c r="I72" s="27" t="s">
        <v>27</v>
      </c>
      <c r="J72" s="27" t="s">
        <v>27</v>
      </c>
      <c r="K72" s="27" t="s">
        <v>27</v>
      </c>
      <c r="L72" s="27" t="s">
        <v>27</v>
      </c>
      <c r="M72" s="26">
        <f t="shared" si="1"/>
        <v>2345.3780516799998</v>
      </c>
      <c r="N72" s="26">
        <v>607.42076658999986</v>
      </c>
      <c r="O72" s="26">
        <v>136.79686875000004</v>
      </c>
      <c r="P72" s="26">
        <v>764.92901255999959</v>
      </c>
      <c r="Q72" s="26">
        <v>836.23140378000016</v>
      </c>
      <c r="R72" s="23">
        <v>870.92294863999996</v>
      </c>
      <c r="S72" s="23">
        <v>690.76265406000005</v>
      </c>
      <c r="T72" s="23">
        <v>890.27298991999965</v>
      </c>
      <c r="U72" s="23">
        <v>1708.1775467800001</v>
      </c>
    </row>
    <row r="73" spans="1:21" ht="15.6" hidden="1" x14ac:dyDescent="0.25">
      <c r="A73" s="20" t="s">
        <v>30</v>
      </c>
      <c r="B73" s="26">
        <f t="shared" si="0"/>
        <v>3554.1640134599998</v>
      </c>
      <c r="C73" s="26">
        <f t="shared" si="4"/>
        <v>1773.7050923500001</v>
      </c>
      <c r="D73" s="26">
        <v>198.15483333999998</v>
      </c>
      <c r="E73" s="26">
        <v>464.45951454999999</v>
      </c>
      <c r="F73" s="26">
        <v>135.43934553</v>
      </c>
      <c r="G73" s="26">
        <v>975.65139893000003</v>
      </c>
      <c r="H73" s="21" t="s">
        <v>27</v>
      </c>
      <c r="I73" s="27" t="s">
        <v>27</v>
      </c>
      <c r="J73" s="27" t="s">
        <v>27</v>
      </c>
      <c r="K73" s="27" t="s">
        <v>27</v>
      </c>
      <c r="L73" s="27" t="s">
        <v>27</v>
      </c>
      <c r="M73" s="26">
        <f t="shared" si="1"/>
        <v>1780.4589211099997</v>
      </c>
      <c r="N73" s="26">
        <v>588.93523889000005</v>
      </c>
      <c r="O73" s="26">
        <v>115.71341075999999</v>
      </c>
      <c r="P73" s="26">
        <v>814.44983361999982</v>
      </c>
      <c r="Q73" s="26">
        <v>261.36043783999992</v>
      </c>
      <c r="R73" s="23">
        <v>787.09007223000003</v>
      </c>
      <c r="S73" s="23">
        <v>580.17292530999998</v>
      </c>
      <c r="T73" s="23">
        <v>949.88917914999979</v>
      </c>
      <c r="U73" s="23">
        <v>1237.0118367699999</v>
      </c>
    </row>
    <row r="74" spans="1:21" ht="15.6" hidden="1" x14ac:dyDescent="0.25">
      <c r="A74" s="20" t="s">
        <v>31</v>
      </c>
      <c r="B74" s="26">
        <f t="shared" si="0"/>
        <v>3624.8817440100001</v>
      </c>
      <c r="C74" s="26">
        <f t="shared" si="4"/>
        <v>1867.0944280299998</v>
      </c>
      <c r="D74" s="26">
        <v>251.76277174999998</v>
      </c>
      <c r="E74" s="26">
        <v>440.42325626999991</v>
      </c>
      <c r="F74" s="26">
        <v>160.01396431000001</v>
      </c>
      <c r="G74" s="26">
        <v>1014.8944356999999</v>
      </c>
      <c r="H74" s="21" t="s">
        <v>27</v>
      </c>
      <c r="I74" s="27" t="s">
        <v>27</v>
      </c>
      <c r="J74" s="27" t="s">
        <v>27</v>
      </c>
      <c r="K74" s="27" t="s">
        <v>27</v>
      </c>
      <c r="L74" s="27" t="s">
        <v>27</v>
      </c>
      <c r="M74" s="26">
        <f t="shared" si="1"/>
        <v>1757.7873159800001</v>
      </c>
      <c r="N74" s="26">
        <v>567.39114182000003</v>
      </c>
      <c r="O74" s="26">
        <v>115.6016890300001</v>
      </c>
      <c r="P74" s="26">
        <v>722.41098853000005</v>
      </c>
      <c r="Q74" s="26">
        <v>352.38349660000006</v>
      </c>
      <c r="R74" s="23">
        <v>819.15391356999999</v>
      </c>
      <c r="S74" s="23">
        <v>556.02494530000001</v>
      </c>
      <c r="T74" s="23">
        <v>882.42495284000006</v>
      </c>
      <c r="U74" s="23">
        <v>1367.2779323</v>
      </c>
    </row>
    <row r="75" spans="1:21" ht="15.6" hidden="1" x14ac:dyDescent="0.25">
      <c r="A75" s="20" t="s">
        <v>32</v>
      </c>
      <c r="B75" s="26">
        <f t="shared" si="0"/>
        <v>3704.75413028</v>
      </c>
      <c r="C75" s="26">
        <f t="shared" si="4"/>
        <v>1914.31575131</v>
      </c>
      <c r="D75" s="26">
        <v>256.76562258999996</v>
      </c>
      <c r="E75" s="26">
        <v>446.16791910000001</v>
      </c>
      <c r="F75" s="26">
        <v>155.88409179999999</v>
      </c>
      <c r="G75" s="26">
        <v>1055.4981178200001</v>
      </c>
      <c r="H75" s="21" t="s">
        <v>27</v>
      </c>
      <c r="I75" s="27" t="s">
        <v>27</v>
      </c>
      <c r="J75" s="27" t="s">
        <v>27</v>
      </c>
      <c r="K75" s="27" t="s">
        <v>27</v>
      </c>
      <c r="L75" s="27" t="s">
        <v>27</v>
      </c>
      <c r="M75" s="26">
        <f t="shared" si="1"/>
        <v>1790.43837897</v>
      </c>
      <c r="N75" s="26">
        <v>517.47749139999996</v>
      </c>
      <c r="O75" s="26">
        <v>136.13416029000001</v>
      </c>
      <c r="P75" s="26">
        <v>748.27226166000003</v>
      </c>
      <c r="Q75" s="26">
        <v>388.55446561999997</v>
      </c>
      <c r="R75" s="23">
        <v>774.24311398999998</v>
      </c>
      <c r="S75" s="23">
        <v>582.30207939000002</v>
      </c>
      <c r="T75" s="23">
        <v>904.15635345999999</v>
      </c>
      <c r="U75" s="23">
        <v>1444.05258344</v>
      </c>
    </row>
    <row r="76" spans="1:21" ht="15.6" hidden="1" x14ac:dyDescent="0.25">
      <c r="A76" s="20" t="s">
        <v>33</v>
      </c>
      <c r="B76" s="26">
        <f t="shared" si="0"/>
        <v>3696.3320366399998</v>
      </c>
      <c r="C76" s="26">
        <f t="shared" si="4"/>
        <v>1935.6239967999998</v>
      </c>
      <c r="D76" s="26">
        <v>253.2754444</v>
      </c>
      <c r="E76" s="26">
        <v>444.39394855</v>
      </c>
      <c r="F76" s="26">
        <v>159.14527211000001</v>
      </c>
      <c r="G76" s="26">
        <v>1078.8093317399998</v>
      </c>
      <c r="H76" s="21" t="s">
        <v>27</v>
      </c>
      <c r="I76" s="27" t="s">
        <v>27</v>
      </c>
      <c r="J76" s="27" t="s">
        <v>27</v>
      </c>
      <c r="K76" s="27" t="s">
        <v>27</v>
      </c>
      <c r="L76" s="27" t="s">
        <v>27</v>
      </c>
      <c r="M76" s="26">
        <f t="shared" si="1"/>
        <v>1760.7080398400001</v>
      </c>
      <c r="N76" s="26">
        <v>482.05306417999998</v>
      </c>
      <c r="O76" s="26">
        <v>141.33906474000003</v>
      </c>
      <c r="P76" s="26">
        <v>750.89950860999988</v>
      </c>
      <c r="Q76" s="26">
        <v>386.41640231000019</v>
      </c>
      <c r="R76" s="23">
        <v>735.32850857999995</v>
      </c>
      <c r="S76" s="23">
        <v>585.73301329000003</v>
      </c>
      <c r="T76" s="23">
        <v>910.04478071999984</v>
      </c>
      <c r="U76" s="23">
        <v>1465.22573405</v>
      </c>
    </row>
    <row r="77" spans="1:21" s="31" customFormat="1" ht="15.6" hidden="1" x14ac:dyDescent="0.25">
      <c r="A77" s="28" t="s">
        <v>34</v>
      </c>
      <c r="B77" s="26">
        <f t="shared" si="0"/>
        <v>4390.41418858</v>
      </c>
      <c r="C77" s="26">
        <f t="shared" si="4"/>
        <v>2000.7720869</v>
      </c>
      <c r="D77" s="29">
        <v>246.54656169</v>
      </c>
      <c r="E77" s="29">
        <v>461.58651695000003</v>
      </c>
      <c r="F77" s="29">
        <v>166.18944107999999</v>
      </c>
      <c r="G77" s="29">
        <v>1126.44956718</v>
      </c>
      <c r="H77" s="21" t="s">
        <v>27</v>
      </c>
      <c r="I77" s="27" t="s">
        <v>27</v>
      </c>
      <c r="J77" s="27" t="s">
        <v>27</v>
      </c>
      <c r="K77" s="27" t="s">
        <v>27</v>
      </c>
      <c r="L77" s="27" t="s">
        <v>27</v>
      </c>
      <c r="M77" s="26">
        <f t="shared" si="1"/>
        <v>2389.6421016799995</v>
      </c>
      <c r="N77" s="29">
        <v>489.19037741</v>
      </c>
      <c r="O77" s="29">
        <v>153.49149064999995</v>
      </c>
      <c r="P77" s="29">
        <v>1037.6444106899996</v>
      </c>
      <c r="Q77" s="29">
        <v>709.31582292999997</v>
      </c>
      <c r="R77" s="30">
        <v>735.73693909999997</v>
      </c>
      <c r="S77" s="30">
        <v>615.07800759999998</v>
      </c>
      <c r="T77" s="30">
        <v>1203.8338517699997</v>
      </c>
      <c r="U77" s="30">
        <v>1835.76539011</v>
      </c>
    </row>
    <row r="78" spans="1:21" s="31" customFormat="1" ht="15.6" hidden="1" x14ac:dyDescent="0.25">
      <c r="A78" s="28" t="s">
        <v>35</v>
      </c>
      <c r="B78" s="26">
        <f>+C78+M78</f>
        <v>4314.5950495200013</v>
      </c>
      <c r="C78" s="26">
        <f t="shared" si="4"/>
        <v>2025.5944869099999</v>
      </c>
      <c r="D78" s="29">
        <v>251.73873101999999</v>
      </c>
      <c r="E78" s="29">
        <v>481.83203199000019</v>
      </c>
      <c r="F78" s="29">
        <v>153.71708376999999</v>
      </c>
      <c r="G78" s="29">
        <v>1138.3066401299998</v>
      </c>
      <c r="H78" s="21" t="s">
        <v>27</v>
      </c>
      <c r="I78" s="27" t="s">
        <v>27</v>
      </c>
      <c r="J78" s="27" t="s">
        <v>27</v>
      </c>
      <c r="K78" s="27" t="s">
        <v>27</v>
      </c>
      <c r="L78" s="27" t="s">
        <v>27</v>
      </c>
      <c r="M78" s="26">
        <f>+N78+O78+P78+Q78</f>
        <v>2289.000562610001</v>
      </c>
      <c r="N78" s="29">
        <v>676.35093387000006</v>
      </c>
      <c r="O78" s="29">
        <v>159.61170599999986</v>
      </c>
      <c r="P78" s="29">
        <v>749.71300204000067</v>
      </c>
      <c r="Q78" s="29">
        <v>703.32492070000012</v>
      </c>
      <c r="R78" s="30">
        <v>928.08966488999999</v>
      </c>
      <c r="S78" s="30">
        <v>641.44373799000005</v>
      </c>
      <c r="T78" s="30">
        <v>903.43008581000072</v>
      </c>
      <c r="U78" s="30">
        <v>1841.6315608299999</v>
      </c>
    </row>
    <row r="79" spans="1:21" ht="15.6" hidden="1" x14ac:dyDescent="0.25">
      <c r="A79" s="28" t="s">
        <v>36</v>
      </c>
      <c r="B79" s="26">
        <f>+C79+M79</f>
        <v>4219.9536135199996</v>
      </c>
      <c r="C79" s="26">
        <f t="shared" si="4"/>
        <v>2120.73701781</v>
      </c>
      <c r="D79" s="29">
        <v>290.29131890999997</v>
      </c>
      <c r="E79" s="29">
        <v>515.76885160000006</v>
      </c>
      <c r="F79" s="29">
        <v>145.21879362999999</v>
      </c>
      <c r="G79" s="29">
        <v>1169.45805367</v>
      </c>
      <c r="H79" s="21" t="s">
        <v>27</v>
      </c>
      <c r="I79" s="27" t="s">
        <v>27</v>
      </c>
      <c r="J79" s="27" t="s">
        <v>27</v>
      </c>
      <c r="K79" s="27" t="s">
        <v>27</v>
      </c>
      <c r="L79" s="27" t="s">
        <v>27</v>
      </c>
      <c r="M79" s="26">
        <f>+N79+O79+P79+Q79</f>
        <v>2099.2165957100001</v>
      </c>
      <c r="N79" s="29">
        <v>578.01305247000005</v>
      </c>
      <c r="O79" s="29">
        <v>124.21292704999996</v>
      </c>
      <c r="P79" s="29">
        <v>703.90076180000005</v>
      </c>
      <c r="Q79" s="29">
        <v>693.08985439000003</v>
      </c>
      <c r="R79" s="23">
        <v>868.30437138000002</v>
      </c>
      <c r="S79" s="23">
        <v>639.98177865000002</v>
      </c>
      <c r="T79" s="23">
        <v>849.11955542999999</v>
      </c>
      <c r="U79" s="23">
        <v>1862.5479080600001</v>
      </c>
    </row>
    <row r="80" spans="1:21" ht="15.6" hidden="1" x14ac:dyDescent="0.25">
      <c r="A80" s="28" t="s">
        <v>37</v>
      </c>
      <c r="B80" s="26">
        <f>+C80+M80</f>
        <v>4261.5050359699999</v>
      </c>
      <c r="C80" s="26">
        <f t="shared" si="4"/>
        <v>2125.6351555700003</v>
      </c>
      <c r="D80" s="29">
        <v>283.97197999000002</v>
      </c>
      <c r="E80" s="29">
        <v>540.97640233000004</v>
      </c>
      <c r="F80" s="29">
        <v>146.95304945999999</v>
      </c>
      <c r="G80" s="29">
        <v>1153.7337237900001</v>
      </c>
      <c r="H80" s="21" t="s">
        <v>27</v>
      </c>
      <c r="I80" s="27" t="s">
        <v>27</v>
      </c>
      <c r="J80" s="27" t="s">
        <v>27</v>
      </c>
      <c r="K80" s="27" t="s">
        <v>27</v>
      </c>
      <c r="L80" s="27" t="s">
        <v>27</v>
      </c>
      <c r="M80" s="26">
        <f>+N80+O80+P80+Q80</f>
        <v>2135.8698803999996</v>
      </c>
      <c r="N80" s="29">
        <v>636.78602885999999</v>
      </c>
      <c r="O80" s="29">
        <v>128.79382161000001</v>
      </c>
      <c r="P80" s="29">
        <v>654.26540917</v>
      </c>
      <c r="Q80" s="29">
        <v>716.02462075999983</v>
      </c>
      <c r="R80" s="30">
        <v>920.75800885000001</v>
      </c>
      <c r="S80" s="23">
        <v>669.77022394000005</v>
      </c>
      <c r="T80" s="23">
        <v>801.21845862999999</v>
      </c>
      <c r="U80" s="23">
        <v>1869.7583445499999</v>
      </c>
    </row>
    <row r="81" spans="1:22" ht="15.6" hidden="1" x14ac:dyDescent="0.25">
      <c r="A81" s="20" t="s">
        <v>38</v>
      </c>
      <c r="B81" s="26">
        <f>+C81+M81</f>
        <v>4308.2396613099991</v>
      </c>
      <c r="C81" s="26">
        <f t="shared" si="4"/>
        <v>2251.7332600999998</v>
      </c>
      <c r="D81" s="26">
        <v>354.78191455000001</v>
      </c>
      <c r="E81" s="26">
        <v>558.94045063999999</v>
      </c>
      <c r="F81" s="26">
        <v>159.32449315</v>
      </c>
      <c r="G81" s="26">
        <v>1178.6864017600001</v>
      </c>
      <c r="H81" s="21" t="s">
        <v>27</v>
      </c>
      <c r="I81" s="27" t="s">
        <v>27</v>
      </c>
      <c r="J81" s="27" t="s">
        <v>27</v>
      </c>
      <c r="K81" s="27" t="s">
        <v>27</v>
      </c>
      <c r="L81" s="27" t="s">
        <v>27</v>
      </c>
      <c r="M81" s="26">
        <f>+N81+O81+P81+Q81</f>
        <v>2056.5064012099997</v>
      </c>
      <c r="N81" s="26">
        <v>584.69737602999999</v>
      </c>
      <c r="O81" s="26">
        <v>129.71124468000005</v>
      </c>
      <c r="P81" s="26">
        <v>628.0453345799998</v>
      </c>
      <c r="Q81" s="26">
        <v>714.05244591999985</v>
      </c>
      <c r="R81" s="23">
        <v>939.47929058</v>
      </c>
      <c r="S81" s="23">
        <v>688.65169532000004</v>
      </c>
      <c r="T81" s="23">
        <v>787.36982772999977</v>
      </c>
      <c r="U81" s="23">
        <v>1892.7388476799999</v>
      </c>
    </row>
    <row r="82" spans="1:22" ht="15.6" hidden="1" x14ac:dyDescent="0.25">
      <c r="A82" s="20" t="s">
        <v>39</v>
      </c>
      <c r="B82" s="26">
        <f>+C82+M82</f>
        <v>4654.1677029499997</v>
      </c>
      <c r="C82" s="26">
        <f t="shared" si="4"/>
        <v>2334.8716709</v>
      </c>
      <c r="D82" s="26">
        <v>353.49315752000001</v>
      </c>
      <c r="E82" s="26">
        <v>612.09870946000001</v>
      </c>
      <c r="F82" s="26">
        <v>166.53805993</v>
      </c>
      <c r="G82" s="26">
        <v>1202.74174399</v>
      </c>
      <c r="H82" s="21" t="s">
        <v>27</v>
      </c>
      <c r="I82" s="27" t="s">
        <v>27</v>
      </c>
      <c r="J82" s="27" t="s">
        <v>27</v>
      </c>
      <c r="K82" s="27" t="s">
        <v>27</v>
      </c>
      <c r="L82" s="27" t="s">
        <v>27</v>
      </c>
      <c r="M82" s="26">
        <f>+N82+O82+P82+Q82</f>
        <v>2319.2960320499997</v>
      </c>
      <c r="N82" s="26">
        <v>773.93681599999991</v>
      </c>
      <c r="O82" s="26">
        <v>176.26878554999996</v>
      </c>
      <c r="P82" s="26">
        <v>653.36384426999996</v>
      </c>
      <c r="Q82" s="26">
        <v>715.72658623000007</v>
      </c>
      <c r="R82" s="23">
        <v>1127.42997352</v>
      </c>
      <c r="S82" s="23">
        <v>788.36749500999997</v>
      </c>
      <c r="T82" s="23">
        <v>819.90190419999999</v>
      </c>
      <c r="U82" s="23">
        <v>1918.4683302200001</v>
      </c>
    </row>
    <row r="83" spans="1:22" ht="15.6" x14ac:dyDescent="0.25">
      <c r="A83" s="32">
        <v>2010</v>
      </c>
      <c r="B83" s="24">
        <v>7625.7781233199994</v>
      </c>
      <c r="C83" s="24">
        <v>3029.7520766299999</v>
      </c>
      <c r="D83" s="24">
        <v>385.00787456</v>
      </c>
      <c r="E83" s="24">
        <v>1024.9326918100001</v>
      </c>
      <c r="F83" s="24">
        <v>189.06966498000006</v>
      </c>
      <c r="G83" s="24">
        <v>1430.74184528</v>
      </c>
      <c r="H83" s="25">
        <v>2177.01318765</v>
      </c>
      <c r="I83" s="25">
        <v>7.5060353900000001</v>
      </c>
      <c r="J83" s="25">
        <v>544.40552508999997</v>
      </c>
      <c r="K83" s="25">
        <v>553.62977704000002</v>
      </c>
      <c r="L83" s="25">
        <v>1071.4718501300001</v>
      </c>
      <c r="M83" s="24">
        <v>2419.0128590399995</v>
      </c>
      <c r="N83" s="24">
        <v>1093.8131540799998</v>
      </c>
      <c r="O83" s="24">
        <v>149.66582327999993</v>
      </c>
      <c r="P83" s="24">
        <v>695.86862213000029</v>
      </c>
      <c r="Q83" s="24">
        <v>479.66525954999952</v>
      </c>
      <c r="R83" s="33">
        <v>1486.32706403</v>
      </c>
      <c r="S83" s="33">
        <v>1719.0040401799999</v>
      </c>
      <c r="T83" s="33">
        <v>1438.5680641500003</v>
      </c>
      <c r="U83" s="33">
        <v>2981.8789549599996</v>
      </c>
      <c r="V83" s="34"/>
    </row>
    <row r="84" spans="1:22" ht="15.6" hidden="1" x14ac:dyDescent="0.25">
      <c r="A84" s="28" t="s">
        <v>28</v>
      </c>
      <c r="B84" s="24">
        <f t="shared" ref="B84:B108" si="5">+C84+M84+H84</f>
        <v>6178.0459799599994</v>
      </c>
      <c r="C84" s="24">
        <f t="shared" ref="C84:C90" si="6">SUM(D84:G84)</f>
        <v>2385.7566735800001</v>
      </c>
      <c r="D84" s="24">
        <v>328.11430781999991</v>
      </c>
      <c r="E84" s="24">
        <v>656.78027725000004</v>
      </c>
      <c r="F84" s="24">
        <v>167.43425257000001</v>
      </c>
      <c r="G84" s="24">
        <v>1233.42783594</v>
      </c>
      <c r="H84" s="24">
        <f t="shared" ref="H84:H95" si="7">SUM(I84:L84)</f>
        <v>1715.61529258</v>
      </c>
      <c r="I84" s="25">
        <v>6.6874883200000008</v>
      </c>
      <c r="J84" s="25">
        <v>427.76088243999999</v>
      </c>
      <c r="K84" s="25">
        <v>227.73859233000002</v>
      </c>
      <c r="L84" s="25">
        <v>1053.4283294899999</v>
      </c>
      <c r="M84" s="24">
        <f t="shared" ref="M84:M94" si="8">SUM(N84:Q84)</f>
        <v>2076.6740137999996</v>
      </c>
      <c r="N84" s="24">
        <f t="shared" ref="N84:Q95" si="9">R84-D84-I84</f>
        <v>617.47380782000005</v>
      </c>
      <c r="O84" s="24">
        <f t="shared" si="9"/>
        <v>180.31932118999981</v>
      </c>
      <c r="P84" s="24">
        <f t="shared" si="9"/>
        <v>587.64798637999979</v>
      </c>
      <c r="Q84" s="24">
        <f t="shared" si="9"/>
        <v>691.23289841000019</v>
      </c>
      <c r="R84" s="33">
        <v>952.27560396000001</v>
      </c>
      <c r="S84" s="33">
        <v>1264.8604808799998</v>
      </c>
      <c r="T84" s="33">
        <v>982.82083127999988</v>
      </c>
      <c r="U84" s="33">
        <v>2978.0890638400001</v>
      </c>
      <c r="V84" s="34"/>
    </row>
    <row r="85" spans="1:22" ht="15.6" hidden="1" x14ac:dyDescent="0.25">
      <c r="A85" s="28" t="s">
        <v>29</v>
      </c>
      <c r="B85" s="24">
        <f t="shared" si="5"/>
        <v>6135.8669652500002</v>
      </c>
      <c r="C85" s="24">
        <f t="shared" si="6"/>
        <v>2422.8286894000003</v>
      </c>
      <c r="D85" s="24">
        <v>346.59478274999998</v>
      </c>
      <c r="E85" s="24">
        <v>683.13482431</v>
      </c>
      <c r="F85" s="24">
        <v>163.82575912999999</v>
      </c>
      <c r="G85" s="24">
        <v>1229.2733232099999</v>
      </c>
      <c r="H85" s="24">
        <f t="shared" si="7"/>
        <v>1705.4412332200002</v>
      </c>
      <c r="I85" s="25">
        <v>5.9270480899999995</v>
      </c>
      <c r="J85" s="25">
        <v>302.19447164000002</v>
      </c>
      <c r="K85" s="25">
        <v>219.32650411999998</v>
      </c>
      <c r="L85" s="25">
        <v>1177.9932093700002</v>
      </c>
      <c r="M85" s="24">
        <f t="shared" si="8"/>
        <v>2007.5970426300005</v>
      </c>
      <c r="N85" s="24">
        <f t="shared" si="9"/>
        <v>610.33387682000034</v>
      </c>
      <c r="O85" s="24">
        <f t="shared" si="9"/>
        <v>179.48568485000004</v>
      </c>
      <c r="P85" s="24">
        <f t="shared" si="9"/>
        <v>528.39193077000004</v>
      </c>
      <c r="Q85" s="24">
        <f t="shared" si="9"/>
        <v>689.38555019</v>
      </c>
      <c r="R85" s="33">
        <v>962.85570766000035</v>
      </c>
      <c r="S85" s="33">
        <v>1164.8149808000001</v>
      </c>
      <c r="T85" s="33">
        <v>911.54419401999996</v>
      </c>
      <c r="U85" s="33">
        <v>3096.6520827700001</v>
      </c>
      <c r="V85" s="34"/>
    </row>
    <row r="86" spans="1:22" ht="15.6" hidden="1" x14ac:dyDescent="0.25">
      <c r="A86" s="28" t="s">
        <v>30</v>
      </c>
      <c r="B86" s="24">
        <f t="shared" si="5"/>
        <v>6737.6419238500011</v>
      </c>
      <c r="C86" s="24">
        <f t="shared" si="6"/>
        <v>2394.9631017000002</v>
      </c>
      <c r="D86" s="24">
        <v>276.60139115999999</v>
      </c>
      <c r="E86" s="24">
        <v>704.02125402000001</v>
      </c>
      <c r="F86" s="24">
        <v>176.71919093</v>
      </c>
      <c r="G86" s="24">
        <v>1237.6212655899999</v>
      </c>
      <c r="H86" s="24">
        <f t="shared" si="7"/>
        <v>2054.2764347900002</v>
      </c>
      <c r="I86" s="25">
        <v>6.0805428799999994</v>
      </c>
      <c r="J86" s="25">
        <v>413.35249870000001</v>
      </c>
      <c r="K86" s="25">
        <v>405.27180437000004</v>
      </c>
      <c r="L86" s="25">
        <v>1229.57158884</v>
      </c>
      <c r="M86" s="24">
        <f t="shared" si="8"/>
        <v>2288.4023873600004</v>
      </c>
      <c r="N86" s="24">
        <f t="shared" si="9"/>
        <v>689.12506273999986</v>
      </c>
      <c r="O86" s="24">
        <f t="shared" si="9"/>
        <v>175.59693623999993</v>
      </c>
      <c r="P86" s="24">
        <f t="shared" si="9"/>
        <v>740.15220757000009</v>
      </c>
      <c r="Q86" s="24">
        <f t="shared" si="9"/>
        <v>683.52818081000032</v>
      </c>
      <c r="R86" s="33">
        <v>971.80699677999985</v>
      </c>
      <c r="S86" s="33">
        <v>1292.97068896</v>
      </c>
      <c r="T86" s="33">
        <v>1322.1432028700001</v>
      </c>
      <c r="U86" s="33">
        <v>3150.7210352400002</v>
      </c>
      <c r="V86" s="34"/>
    </row>
    <row r="87" spans="1:22" ht="15.6" hidden="1" x14ac:dyDescent="0.25">
      <c r="A87" s="28" t="s">
        <v>31</v>
      </c>
      <c r="B87" s="24">
        <f t="shared" si="5"/>
        <v>6780.8207531300013</v>
      </c>
      <c r="C87" s="24">
        <f t="shared" si="6"/>
        <v>2474.7451724800003</v>
      </c>
      <c r="D87" s="24">
        <v>342.60319303</v>
      </c>
      <c r="E87" s="24">
        <v>727.74332701000003</v>
      </c>
      <c r="F87" s="24">
        <v>151.60814135999999</v>
      </c>
      <c r="G87" s="24">
        <v>1252.79051108</v>
      </c>
      <c r="H87" s="24">
        <f t="shared" si="7"/>
        <v>2168.0553526100002</v>
      </c>
      <c r="I87" s="25">
        <v>6.3191584499999998</v>
      </c>
      <c r="J87" s="25">
        <v>412.40442260999998</v>
      </c>
      <c r="K87" s="25">
        <v>482.78363762999999</v>
      </c>
      <c r="L87" s="25">
        <v>1266.5481339200001</v>
      </c>
      <c r="M87" s="24">
        <f t="shared" si="8"/>
        <v>2138.0202280400008</v>
      </c>
      <c r="N87" s="24">
        <f t="shared" si="9"/>
        <v>621.86185074000014</v>
      </c>
      <c r="O87" s="24">
        <f t="shared" si="9"/>
        <v>188.59286051999993</v>
      </c>
      <c r="P87" s="24">
        <f t="shared" si="9"/>
        <v>663.4187934900001</v>
      </c>
      <c r="Q87" s="24">
        <f t="shared" si="9"/>
        <v>664.14672329000064</v>
      </c>
      <c r="R87" s="33">
        <v>970.78420222000011</v>
      </c>
      <c r="S87" s="33">
        <v>1328.7406101399999</v>
      </c>
      <c r="T87" s="33">
        <v>1297.81057248</v>
      </c>
      <c r="U87" s="33">
        <v>3183.4853682900007</v>
      </c>
      <c r="V87" s="34"/>
    </row>
    <row r="88" spans="1:22" ht="15.6" hidden="1" x14ac:dyDescent="0.25">
      <c r="A88" s="28" t="s">
        <v>32</v>
      </c>
      <c r="B88" s="24">
        <f t="shared" si="5"/>
        <v>6536.6532337099998</v>
      </c>
      <c r="C88" s="24">
        <f t="shared" si="6"/>
        <v>2481.70096117</v>
      </c>
      <c r="D88" s="24">
        <v>325.97959022999999</v>
      </c>
      <c r="E88" s="24">
        <v>735.72430811000004</v>
      </c>
      <c r="F88" s="24">
        <v>162.15748017000001</v>
      </c>
      <c r="G88" s="24">
        <v>1257.8395826599999</v>
      </c>
      <c r="H88" s="24">
        <f t="shared" si="7"/>
        <v>1856.71107024</v>
      </c>
      <c r="I88" s="25">
        <v>5.0330859099999996</v>
      </c>
      <c r="J88" s="25">
        <v>402.31615160000007</v>
      </c>
      <c r="K88" s="25">
        <v>330.66352489999997</v>
      </c>
      <c r="L88" s="25">
        <v>1118.69830783</v>
      </c>
      <c r="M88" s="24">
        <f t="shared" si="8"/>
        <v>2198.2412022999997</v>
      </c>
      <c r="N88" s="24">
        <f t="shared" si="9"/>
        <v>626.88026320000017</v>
      </c>
      <c r="O88" s="24">
        <f t="shared" si="9"/>
        <v>203.74194092999977</v>
      </c>
      <c r="P88" s="24">
        <f t="shared" si="9"/>
        <v>593.91676241999994</v>
      </c>
      <c r="Q88" s="24">
        <f t="shared" si="9"/>
        <v>773.70223575</v>
      </c>
      <c r="R88" s="33">
        <v>957.89293934000011</v>
      </c>
      <c r="S88" s="33">
        <v>1341.7824006399999</v>
      </c>
      <c r="T88" s="33">
        <v>1086.7377674899999</v>
      </c>
      <c r="U88" s="33">
        <v>3150.2401262399999</v>
      </c>
      <c r="V88" s="34"/>
    </row>
    <row r="89" spans="1:22" ht="15.6" hidden="1" x14ac:dyDescent="0.25">
      <c r="A89" s="28" t="s">
        <v>33</v>
      </c>
      <c r="B89" s="24">
        <f t="shared" si="5"/>
        <v>6596.8905588799989</v>
      </c>
      <c r="C89" s="24">
        <f>SUM(D89:G89)</f>
        <v>2562.83582191</v>
      </c>
      <c r="D89" s="24">
        <v>356.81037192999997</v>
      </c>
      <c r="E89" s="24">
        <v>755.66986754999994</v>
      </c>
      <c r="F89" s="24">
        <v>166.22718707000001</v>
      </c>
      <c r="G89" s="24">
        <v>1284.12839536</v>
      </c>
      <c r="H89" s="24">
        <f t="shared" si="7"/>
        <v>1885.4680929000001</v>
      </c>
      <c r="I89" s="25">
        <v>4.2087380599999999</v>
      </c>
      <c r="J89" s="25">
        <v>439.09227399999997</v>
      </c>
      <c r="K89" s="25">
        <v>190.05822742000001</v>
      </c>
      <c r="L89" s="25">
        <v>1252.1088534200001</v>
      </c>
      <c r="M89" s="24">
        <f t="shared" si="8"/>
        <v>2148.5866440699992</v>
      </c>
      <c r="N89" s="24">
        <f t="shared" si="9"/>
        <v>705.86456326999962</v>
      </c>
      <c r="O89" s="24">
        <f t="shared" si="9"/>
        <v>141.65988634999997</v>
      </c>
      <c r="P89" s="24">
        <f t="shared" si="9"/>
        <v>570.30249254</v>
      </c>
      <c r="Q89" s="24">
        <f t="shared" si="9"/>
        <v>730.75970190999965</v>
      </c>
      <c r="R89" s="33">
        <v>1066.8836732599996</v>
      </c>
      <c r="S89" s="33">
        <v>1336.4220278999999</v>
      </c>
      <c r="T89" s="33">
        <v>926.58790703</v>
      </c>
      <c r="U89" s="33">
        <v>3266.9969506899997</v>
      </c>
      <c r="V89" s="34"/>
    </row>
    <row r="90" spans="1:22" ht="15.6" hidden="1" x14ac:dyDescent="0.25">
      <c r="A90" s="28" t="s">
        <v>34</v>
      </c>
      <c r="B90" s="24">
        <f t="shared" si="5"/>
        <v>6286.8784351699996</v>
      </c>
      <c r="C90" s="24">
        <f t="shared" si="6"/>
        <v>2716.2629999999999</v>
      </c>
      <c r="D90" s="24">
        <v>390.98599999999999</v>
      </c>
      <c r="E90" s="24">
        <v>821.10500000000002</v>
      </c>
      <c r="F90" s="24">
        <v>180.19300000000001</v>
      </c>
      <c r="G90" s="24">
        <v>1323.979</v>
      </c>
      <c r="H90" s="24">
        <f t="shared" si="7"/>
        <v>1885.4680929000001</v>
      </c>
      <c r="I90" s="24">
        <v>4.2087380599999999</v>
      </c>
      <c r="J90" s="24">
        <v>439.09227399999997</v>
      </c>
      <c r="K90" s="24">
        <v>190.05822742000001</v>
      </c>
      <c r="L90" s="24">
        <v>1252.1088534200001</v>
      </c>
      <c r="M90" s="24">
        <f t="shared" si="8"/>
        <v>1685.1473422699999</v>
      </c>
      <c r="N90" s="24">
        <f t="shared" si="9"/>
        <v>599.88985171000002</v>
      </c>
      <c r="O90" s="24">
        <f t="shared" si="9"/>
        <v>146.47462951</v>
      </c>
      <c r="P90" s="24">
        <f t="shared" si="9"/>
        <v>520.81950570999993</v>
      </c>
      <c r="Q90" s="24">
        <f t="shared" si="9"/>
        <v>417.96335533999991</v>
      </c>
      <c r="R90" s="33">
        <v>995.08458976999998</v>
      </c>
      <c r="S90" s="33">
        <v>1406.67190351</v>
      </c>
      <c r="T90" s="33">
        <v>891.07073312999989</v>
      </c>
      <c r="U90" s="33">
        <v>2994.05120876</v>
      </c>
      <c r="V90" s="34"/>
    </row>
    <row r="91" spans="1:22" ht="15.6" hidden="1" x14ac:dyDescent="0.25">
      <c r="A91" s="28" t="s">
        <v>35</v>
      </c>
      <c r="B91" s="24">
        <f t="shared" si="5"/>
        <v>6591.2542577699996</v>
      </c>
      <c r="C91" s="24">
        <f>SUM(D91:G91)</f>
        <v>2720.8074087499999</v>
      </c>
      <c r="D91" s="24">
        <v>327.24065817000002</v>
      </c>
      <c r="E91" s="24">
        <v>859.72430570000006</v>
      </c>
      <c r="F91" s="24">
        <v>173.09549503</v>
      </c>
      <c r="G91" s="24">
        <v>1360.74694985</v>
      </c>
      <c r="H91" s="24">
        <f t="shared" si="7"/>
        <v>2001.8202688499998</v>
      </c>
      <c r="I91" s="24">
        <v>12.740292389999999</v>
      </c>
      <c r="J91" s="24">
        <v>459.95209440999997</v>
      </c>
      <c r="K91" s="24">
        <v>217.74254565000001</v>
      </c>
      <c r="L91" s="24">
        <v>1311.3853363999999</v>
      </c>
      <c r="M91" s="24">
        <f t="shared" si="8"/>
        <v>1868.6265801699999</v>
      </c>
      <c r="N91" s="24">
        <f t="shared" si="9"/>
        <v>675.99448442000005</v>
      </c>
      <c r="O91" s="24">
        <f t="shared" si="9"/>
        <v>166.45681371000001</v>
      </c>
      <c r="P91" s="24">
        <f t="shared" si="9"/>
        <v>581.62447372999986</v>
      </c>
      <c r="Q91" s="24">
        <f t="shared" si="9"/>
        <v>444.55080831000009</v>
      </c>
      <c r="R91" s="33">
        <v>1015.97543498</v>
      </c>
      <c r="S91" s="33">
        <v>1486.13321382</v>
      </c>
      <c r="T91" s="33">
        <v>972.46251440999981</v>
      </c>
      <c r="U91" s="33">
        <v>3116.68309456</v>
      </c>
      <c r="V91" s="34"/>
    </row>
    <row r="92" spans="1:22" ht="15.6" hidden="1" x14ac:dyDescent="0.25">
      <c r="A92" s="28" t="s">
        <v>36</v>
      </c>
      <c r="B92" s="24">
        <f t="shared" si="5"/>
        <v>6741.7278075100003</v>
      </c>
      <c r="C92" s="24">
        <f>SUM(D92:G92)</f>
        <v>2798.3141282899996</v>
      </c>
      <c r="D92" s="24">
        <v>349.64738546999996</v>
      </c>
      <c r="E92" s="24">
        <v>895.94109732999982</v>
      </c>
      <c r="F92" s="24">
        <v>174.98318333999998</v>
      </c>
      <c r="G92" s="24">
        <v>1377.7424621499999</v>
      </c>
      <c r="H92" s="24">
        <f t="shared" si="7"/>
        <v>2026.5714229900002</v>
      </c>
      <c r="I92" s="24">
        <v>9.0558467199999999</v>
      </c>
      <c r="J92" s="24">
        <v>447.73951749999998</v>
      </c>
      <c r="K92" s="24">
        <v>368.77888604999998</v>
      </c>
      <c r="L92" s="24">
        <v>1200.9971727200002</v>
      </c>
      <c r="M92" s="24">
        <f t="shared" si="8"/>
        <v>1916.84225623</v>
      </c>
      <c r="N92" s="24">
        <f t="shared" si="9"/>
        <v>719.92781540999988</v>
      </c>
      <c r="O92" s="24">
        <f t="shared" si="9"/>
        <v>162.80852928000007</v>
      </c>
      <c r="P92" s="24">
        <f t="shared" si="9"/>
        <v>535.79070217999981</v>
      </c>
      <c r="Q92" s="24">
        <f t="shared" si="9"/>
        <v>498.31520936000038</v>
      </c>
      <c r="R92" s="33">
        <v>1078.6310475999999</v>
      </c>
      <c r="S92" s="33">
        <v>1506.4891441099999</v>
      </c>
      <c r="T92" s="33">
        <v>1079.5527715699998</v>
      </c>
      <c r="U92" s="33">
        <v>3077.0548442300005</v>
      </c>
      <c r="V92" s="34"/>
    </row>
    <row r="93" spans="1:22" ht="15.6" hidden="1" x14ac:dyDescent="0.25">
      <c r="A93" s="28" t="s">
        <v>37</v>
      </c>
      <c r="B93" s="24">
        <f t="shared" si="5"/>
        <v>6968.6439867000008</v>
      </c>
      <c r="C93" s="24">
        <f>SUM(D93:G93)</f>
        <v>2887.52964651</v>
      </c>
      <c r="D93" s="24">
        <v>385.43445643000001</v>
      </c>
      <c r="E93" s="24">
        <v>923.09826384999997</v>
      </c>
      <c r="F93" s="24">
        <v>190.90857446000001</v>
      </c>
      <c r="G93" s="24">
        <v>1388.0883517700001</v>
      </c>
      <c r="H93" s="24">
        <f t="shared" si="7"/>
        <v>2094.2414163100002</v>
      </c>
      <c r="I93" s="24">
        <v>7.690623379999999</v>
      </c>
      <c r="J93" s="24">
        <v>442.55670349000002</v>
      </c>
      <c r="K93" s="24">
        <v>555.39764098000001</v>
      </c>
      <c r="L93" s="24">
        <v>1088.5964484599999</v>
      </c>
      <c r="M93" s="24">
        <f t="shared" si="8"/>
        <v>1986.8729238800001</v>
      </c>
      <c r="N93" s="24">
        <f t="shared" si="9"/>
        <v>740.65242556000021</v>
      </c>
      <c r="O93" s="24">
        <f t="shared" si="9"/>
        <v>180.64700788999994</v>
      </c>
      <c r="P93" s="24">
        <f t="shared" si="9"/>
        <v>591.64998951999996</v>
      </c>
      <c r="Q93" s="24">
        <f t="shared" si="9"/>
        <v>473.92350091000003</v>
      </c>
      <c r="R93" s="33">
        <v>1133.7775053700002</v>
      </c>
      <c r="S93" s="33">
        <v>1546.3019752299999</v>
      </c>
      <c r="T93" s="33">
        <v>1337.9562049599999</v>
      </c>
      <c r="U93" s="33">
        <v>2950.6083011400001</v>
      </c>
      <c r="V93" s="34"/>
    </row>
    <row r="94" spans="1:22" ht="15.6" hidden="1" x14ac:dyDescent="0.25">
      <c r="A94" s="28" t="s">
        <v>38</v>
      </c>
      <c r="B94" s="24">
        <f t="shared" si="5"/>
        <v>6915.8610377499999</v>
      </c>
      <c r="C94" s="24">
        <f>SUM(D94:G94)</f>
        <v>2868.4287497800001</v>
      </c>
      <c r="D94" s="24">
        <v>327.80126077999995</v>
      </c>
      <c r="E94" s="24">
        <v>969.63645252000015</v>
      </c>
      <c r="F94" s="24">
        <v>176.94310339</v>
      </c>
      <c r="G94" s="24">
        <v>1394.04793309</v>
      </c>
      <c r="H94" s="24">
        <f t="shared" si="7"/>
        <v>2164.85723667</v>
      </c>
      <c r="I94" s="24">
        <v>4.9293718899999996</v>
      </c>
      <c r="J94" s="24">
        <v>550.69320362999997</v>
      </c>
      <c r="K94" s="24">
        <v>513.84641866000004</v>
      </c>
      <c r="L94" s="24">
        <v>1095.3882424900003</v>
      </c>
      <c r="M94" s="24">
        <f t="shared" si="8"/>
        <v>1882.5750512999996</v>
      </c>
      <c r="N94" s="24">
        <f t="shared" si="9"/>
        <v>710.81052267000007</v>
      </c>
      <c r="O94" s="24">
        <f t="shared" si="9"/>
        <v>209.73452986000007</v>
      </c>
      <c r="P94" s="24">
        <f t="shared" si="9"/>
        <v>489.67444464999983</v>
      </c>
      <c r="Q94" s="24">
        <f t="shared" si="9"/>
        <v>472.35555411999962</v>
      </c>
      <c r="R94" s="33">
        <v>1043.5411553399999</v>
      </c>
      <c r="S94" s="33">
        <v>1730.0641860100002</v>
      </c>
      <c r="T94" s="33">
        <v>1180.4639666999999</v>
      </c>
      <c r="U94" s="33">
        <v>2961.7917296999999</v>
      </c>
      <c r="V94" s="34"/>
    </row>
    <row r="95" spans="1:22" ht="15.6" hidden="1" x14ac:dyDescent="0.25">
      <c r="A95" s="28" t="s">
        <v>39</v>
      </c>
      <c r="B95" s="24">
        <f t="shared" si="5"/>
        <v>7625.7781233199994</v>
      </c>
      <c r="C95" s="24">
        <f>SUM(D95:G95)</f>
        <v>3029.7520766299999</v>
      </c>
      <c r="D95" s="24">
        <v>385.00787456</v>
      </c>
      <c r="E95" s="24">
        <v>1024.9326918100001</v>
      </c>
      <c r="F95" s="24">
        <v>189.06966498000006</v>
      </c>
      <c r="G95" s="24">
        <v>1430.74184528</v>
      </c>
      <c r="H95" s="24">
        <f t="shared" si="7"/>
        <v>2177.01318765</v>
      </c>
      <c r="I95" s="24">
        <v>7.5060353900000001</v>
      </c>
      <c r="J95" s="24">
        <v>544.40552508999997</v>
      </c>
      <c r="K95" s="24">
        <v>553.62977704000002</v>
      </c>
      <c r="L95" s="24">
        <v>1071.4718501300001</v>
      </c>
      <c r="M95" s="24">
        <f>SUM(N95:Q95)</f>
        <v>2419.0128590399995</v>
      </c>
      <c r="N95" s="24">
        <f t="shared" si="9"/>
        <v>1093.8131540799998</v>
      </c>
      <c r="O95" s="24">
        <f t="shared" si="9"/>
        <v>149.66582327999993</v>
      </c>
      <c r="P95" s="24">
        <f t="shared" si="9"/>
        <v>695.86862213000029</v>
      </c>
      <c r="Q95" s="24">
        <f t="shared" si="9"/>
        <v>479.66525954999952</v>
      </c>
      <c r="R95" s="33">
        <v>1486.32706403</v>
      </c>
      <c r="S95" s="33">
        <v>1719.0040401799999</v>
      </c>
      <c r="T95" s="33">
        <v>1438.5680641500003</v>
      </c>
      <c r="U95" s="33">
        <v>2981.8789549599996</v>
      </c>
      <c r="V95" s="34"/>
    </row>
    <row r="96" spans="1:22" ht="15.6" x14ac:dyDescent="0.25">
      <c r="A96" s="32">
        <v>2011</v>
      </c>
      <c r="B96" s="24">
        <v>9447.0007198299991</v>
      </c>
      <c r="C96" s="24">
        <v>4119.8374570199994</v>
      </c>
      <c r="D96" s="24">
        <v>613.14276837999989</v>
      </c>
      <c r="E96" s="24">
        <v>1668.53152163</v>
      </c>
      <c r="F96" s="24">
        <v>230.64662609999999</v>
      </c>
      <c r="G96" s="24">
        <v>1607.51654091</v>
      </c>
      <c r="H96" s="24">
        <v>2519.5341130699999</v>
      </c>
      <c r="I96" s="24">
        <v>7.2603093799999998</v>
      </c>
      <c r="J96" s="24">
        <v>670.64870108000002</v>
      </c>
      <c r="K96" s="24">
        <v>405.32414816000005</v>
      </c>
      <c r="L96" s="24">
        <v>1436.3009544499998</v>
      </c>
      <c r="M96" s="24">
        <v>2807.6291497399998</v>
      </c>
      <c r="N96" s="24">
        <v>1136.1893022399993</v>
      </c>
      <c r="O96" s="24">
        <v>184.90770575999989</v>
      </c>
      <c r="P96" s="24">
        <v>1035.94685912</v>
      </c>
      <c r="Q96" s="24">
        <v>450.5852826200005</v>
      </c>
      <c r="R96" s="33">
        <v>1756.5923799999994</v>
      </c>
      <c r="S96" s="33">
        <v>2524.08792847</v>
      </c>
      <c r="T96" s="33">
        <v>1671.9176333800001</v>
      </c>
      <c r="U96" s="33">
        <v>3494.4027779800003</v>
      </c>
      <c r="V96" s="34"/>
    </row>
    <row r="97" spans="1:22" ht="15.6" hidden="1" x14ac:dyDescent="0.25">
      <c r="A97" s="28" t="s">
        <v>28</v>
      </c>
      <c r="B97" s="24">
        <f t="shared" si="5"/>
        <v>7321.2590175500009</v>
      </c>
      <c r="C97" s="24">
        <f t="shared" ref="C97:C108" si="10">SUM(D97:G97)</f>
        <v>3072.1312173899996</v>
      </c>
      <c r="D97" s="24">
        <v>352.36563034999995</v>
      </c>
      <c r="E97" s="24">
        <v>1036.3154988199999</v>
      </c>
      <c r="F97" s="24">
        <v>222.68455740999997</v>
      </c>
      <c r="G97" s="24">
        <v>1460.76553081</v>
      </c>
      <c r="H97" s="24">
        <f t="shared" ref="H97:H103" si="11">SUM(I97:L97)</f>
        <v>2139.44761204</v>
      </c>
      <c r="I97" s="24">
        <v>4.8922694099999999</v>
      </c>
      <c r="J97" s="24">
        <v>547.77911398000003</v>
      </c>
      <c r="K97" s="24">
        <v>535.19079316</v>
      </c>
      <c r="L97" s="24">
        <v>1051.5854354899998</v>
      </c>
      <c r="M97" s="24">
        <f t="shared" ref="M97:M108" si="12">SUM(N97:Q97)</f>
        <v>2109.6801881200008</v>
      </c>
      <c r="N97" s="24">
        <f t="shared" ref="N97:Q107" si="13">R97-D97-I97</f>
        <v>773.85809781000023</v>
      </c>
      <c r="O97" s="24">
        <f t="shared" si="13"/>
        <v>151.77672839000013</v>
      </c>
      <c r="P97" s="24">
        <f t="shared" si="13"/>
        <v>691.7838775700003</v>
      </c>
      <c r="Q97" s="24">
        <f t="shared" si="13"/>
        <v>492.26148435000027</v>
      </c>
      <c r="R97" s="33">
        <v>1131.1159975700002</v>
      </c>
      <c r="S97" s="33">
        <v>1735.8713411900001</v>
      </c>
      <c r="T97" s="33">
        <v>1449.6592281400003</v>
      </c>
      <c r="U97" s="33">
        <v>3004.61245065</v>
      </c>
      <c r="V97" s="34"/>
    </row>
    <row r="98" spans="1:22" ht="15.6" hidden="1" x14ac:dyDescent="0.25">
      <c r="A98" s="28" t="s">
        <v>29</v>
      </c>
      <c r="B98" s="24">
        <f t="shared" si="5"/>
        <v>7315.0040979000014</v>
      </c>
      <c r="C98" s="24">
        <f t="shared" si="10"/>
        <v>3142.9067649100002</v>
      </c>
      <c r="D98" s="24">
        <v>426.50273661</v>
      </c>
      <c r="E98" s="24">
        <v>1061.34858994</v>
      </c>
      <c r="F98" s="24">
        <v>187.53697761999999</v>
      </c>
      <c r="G98" s="24">
        <v>1467.5184607400001</v>
      </c>
      <c r="H98" s="24">
        <f t="shared" si="11"/>
        <v>2105.2409353800003</v>
      </c>
      <c r="I98" s="24">
        <v>5.2992413599999999</v>
      </c>
      <c r="J98" s="24">
        <v>494.08893868000001</v>
      </c>
      <c r="K98" s="24">
        <v>534.1775725</v>
      </c>
      <c r="L98" s="24">
        <v>1071.6751828400002</v>
      </c>
      <c r="M98" s="24">
        <f t="shared" si="12"/>
        <v>2066.8563976100004</v>
      </c>
      <c r="N98" s="24">
        <f t="shared" si="13"/>
        <v>785.66140093000013</v>
      </c>
      <c r="O98" s="24">
        <f t="shared" si="13"/>
        <v>155.73470723999998</v>
      </c>
      <c r="P98" s="24">
        <f t="shared" si="13"/>
        <v>640.09946060000016</v>
      </c>
      <c r="Q98" s="24">
        <f t="shared" si="13"/>
        <v>485.36082884000007</v>
      </c>
      <c r="R98" s="33">
        <v>1217.4633789000002</v>
      </c>
      <c r="S98" s="33">
        <v>1711.17223586</v>
      </c>
      <c r="T98" s="33">
        <v>1361.8140107200002</v>
      </c>
      <c r="U98" s="33">
        <v>3024.5544724200004</v>
      </c>
      <c r="V98" s="34"/>
    </row>
    <row r="99" spans="1:22" ht="15.6" hidden="1" x14ac:dyDescent="0.25">
      <c r="A99" s="28" t="s">
        <v>30</v>
      </c>
      <c r="B99" s="24">
        <f t="shared" si="5"/>
        <v>7751.0752097799996</v>
      </c>
      <c r="C99" s="24">
        <f t="shared" si="10"/>
        <v>3289.1362097499996</v>
      </c>
      <c r="D99" s="24">
        <v>411.43732685999998</v>
      </c>
      <c r="E99" s="24">
        <v>1103.23738585</v>
      </c>
      <c r="F99" s="24">
        <v>197.20771066000003</v>
      </c>
      <c r="G99" s="24">
        <v>1577.2537863799998</v>
      </c>
      <c r="H99" s="24">
        <f t="shared" si="11"/>
        <v>2218.7625696299997</v>
      </c>
      <c r="I99" s="24">
        <v>6.6762722099999996</v>
      </c>
      <c r="J99" s="24">
        <v>529.22265585000002</v>
      </c>
      <c r="K99" s="24">
        <v>243.23473928000001</v>
      </c>
      <c r="L99" s="24">
        <v>1439.6289022899998</v>
      </c>
      <c r="M99" s="24">
        <f t="shared" si="12"/>
        <v>2243.1764304000008</v>
      </c>
      <c r="N99" s="24">
        <f t="shared" si="13"/>
        <v>870.04760907000036</v>
      </c>
      <c r="O99" s="24">
        <f t="shared" si="13"/>
        <v>156.92085584999984</v>
      </c>
      <c r="P99" s="24">
        <f t="shared" si="13"/>
        <v>776.28783971999997</v>
      </c>
      <c r="Q99" s="24">
        <f t="shared" si="13"/>
        <v>439.92012576000047</v>
      </c>
      <c r="R99" s="33">
        <v>1288.1612081400003</v>
      </c>
      <c r="S99" s="33">
        <v>1789.3808975499999</v>
      </c>
      <c r="T99" s="33">
        <v>1216.7302896599999</v>
      </c>
      <c r="U99" s="33">
        <v>3456.8028144300001</v>
      </c>
      <c r="V99" s="34"/>
    </row>
    <row r="100" spans="1:22" ht="15.6" hidden="1" x14ac:dyDescent="0.25">
      <c r="A100" s="28" t="s">
        <v>31</v>
      </c>
      <c r="B100" s="24">
        <f t="shared" si="5"/>
        <v>7788.8309037399995</v>
      </c>
      <c r="C100" s="24">
        <f t="shared" si="10"/>
        <v>3358.6820325299996</v>
      </c>
      <c r="D100" s="24">
        <v>430.59949551</v>
      </c>
      <c r="E100" s="24">
        <v>1125.37272267</v>
      </c>
      <c r="F100" s="24">
        <v>200.53341541999995</v>
      </c>
      <c r="G100" s="24">
        <v>1602.1763989299998</v>
      </c>
      <c r="H100" s="24">
        <f t="shared" si="11"/>
        <v>2203.4533359800002</v>
      </c>
      <c r="I100" s="24">
        <v>5.1024627900000006</v>
      </c>
      <c r="J100" s="24">
        <v>544.13569310000003</v>
      </c>
      <c r="K100" s="24">
        <v>228.90099741</v>
      </c>
      <c r="L100" s="24">
        <v>1425.3141826800002</v>
      </c>
      <c r="M100" s="24">
        <f t="shared" si="12"/>
        <v>2226.6955352300001</v>
      </c>
      <c r="N100" s="24">
        <f t="shared" si="13"/>
        <v>858.18235188000006</v>
      </c>
      <c r="O100" s="24">
        <f t="shared" si="13"/>
        <v>161.71404733000008</v>
      </c>
      <c r="P100" s="24">
        <f t="shared" si="13"/>
        <v>707.4658075100001</v>
      </c>
      <c r="Q100" s="24">
        <f t="shared" si="13"/>
        <v>499.33332850999977</v>
      </c>
      <c r="R100" s="33">
        <v>1293.8843101800001</v>
      </c>
      <c r="S100" s="33">
        <v>1831.2224631000001</v>
      </c>
      <c r="T100" s="33">
        <v>1136.90022034</v>
      </c>
      <c r="U100" s="33">
        <v>3526.8239101199997</v>
      </c>
      <c r="V100" s="34"/>
    </row>
    <row r="101" spans="1:22" ht="15.6" hidden="1" x14ac:dyDescent="0.25">
      <c r="A101" s="28" t="s">
        <v>32</v>
      </c>
      <c r="B101" s="24">
        <f t="shared" si="5"/>
        <v>7959.1259541700001</v>
      </c>
      <c r="C101" s="24">
        <f t="shared" si="10"/>
        <v>3321.4622767800001</v>
      </c>
      <c r="D101" s="24">
        <v>428.80747981000002</v>
      </c>
      <c r="E101" s="24">
        <v>1148.91003284</v>
      </c>
      <c r="F101" s="24">
        <v>211.73589314000003</v>
      </c>
      <c r="G101" s="24">
        <v>1532.0088709900001</v>
      </c>
      <c r="H101" s="24">
        <f t="shared" si="11"/>
        <v>2229.8080406999998</v>
      </c>
      <c r="I101" s="24">
        <v>4.6767314100000004</v>
      </c>
      <c r="J101" s="24">
        <v>561.42345045000002</v>
      </c>
      <c r="K101" s="24">
        <v>223.78235784999998</v>
      </c>
      <c r="L101" s="24">
        <v>1439.92550099</v>
      </c>
      <c r="M101" s="24">
        <f t="shared" si="12"/>
        <v>2407.8556366900007</v>
      </c>
      <c r="N101" s="24">
        <f t="shared" si="13"/>
        <v>871.70514153000011</v>
      </c>
      <c r="O101" s="24">
        <f t="shared" si="13"/>
        <v>174.54583997999998</v>
      </c>
      <c r="P101" s="24">
        <f t="shared" si="13"/>
        <v>844.18031890000043</v>
      </c>
      <c r="Q101" s="24">
        <f t="shared" si="13"/>
        <v>517.42433628000003</v>
      </c>
      <c r="R101" s="33">
        <v>1305.1893527500001</v>
      </c>
      <c r="S101" s="33">
        <v>1884.87932327</v>
      </c>
      <c r="T101" s="33">
        <v>1279.6985698900003</v>
      </c>
      <c r="U101" s="33">
        <v>3489.3587082600002</v>
      </c>
      <c r="V101" s="34"/>
    </row>
    <row r="102" spans="1:22" ht="15.6" hidden="1" x14ac:dyDescent="0.25">
      <c r="A102" s="28" t="s">
        <v>33</v>
      </c>
      <c r="B102" s="24">
        <f t="shared" si="5"/>
        <v>8126.7557803200007</v>
      </c>
      <c r="C102" s="24">
        <f t="shared" si="10"/>
        <v>3451.4294540000001</v>
      </c>
      <c r="D102" s="24">
        <v>485.03161867000006</v>
      </c>
      <c r="E102" s="24">
        <v>1189.1685057099999</v>
      </c>
      <c r="F102" s="24">
        <v>213.18281067999999</v>
      </c>
      <c r="G102" s="24">
        <v>1564.0465189400002</v>
      </c>
      <c r="H102" s="24">
        <f t="shared" si="11"/>
        <v>2196.77824839</v>
      </c>
      <c r="I102" s="24">
        <v>5.5791976199999995</v>
      </c>
      <c r="J102" s="24">
        <v>583.28886374000001</v>
      </c>
      <c r="K102" s="24">
        <v>221.46575591999999</v>
      </c>
      <c r="L102" s="24">
        <v>1386.4444311100001</v>
      </c>
      <c r="M102" s="24">
        <f t="shared" si="12"/>
        <v>2478.5480779300001</v>
      </c>
      <c r="N102" s="24">
        <f t="shared" si="13"/>
        <v>851.65265112999987</v>
      </c>
      <c r="O102" s="24">
        <f t="shared" si="13"/>
        <v>177.01564920000021</v>
      </c>
      <c r="P102" s="24">
        <f t="shared" si="13"/>
        <v>939.29551820999995</v>
      </c>
      <c r="Q102" s="24">
        <f t="shared" si="13"/>
        <v>510.58425939000017</v>
      </c>
      <c r="R102" s="33">
        <v>1342.2634674199999</v>
      </c>
      <c r="S102" s="33">
        <v>1949.4730186500001</v>
      </c>
      <c r="T102" s="33">
        <v>1373.94408481</v>
      </c>
      <c r="U102" s="33">
        <v>3461.0752094400004</v>
      </c>
      <c r="V102" s="34"/>
    </row>
    <row r="103" spans="1:22" ht="15.6" hidden="1" x14ac:dyDescent="0.25">
      <c r="A103" s="28" t="s">
        <v>34</v>
      </c>
      <c r="B103" s="24">
        <f t="shared" si="5"/>
        <v>8345.8196153299996</v>
      </c>
      <c r="C103" s="24">
        <f t="shared" si="10"/>
        <v>3543.6408617500001</v>
      </c>
      <c r="D103" s="24">
        <v>517.85449964000009</v>
      </c>
      <c r="E103" s="24">
        <v>1227.5491714500001</v>
      </c>
      <c r="F103" s="24">
        <v>221.05351150000001</v>
      </c>
      <c r="G103" s="24">
        <v>1577.1836791599999</v>
      </c>
      <c r="H103" s="24">
        <f t="shared" si="11"/>
        <v>2207.08086237</v>
      </c>
      <c r="I103" s="24">
        <v>4.8727140599999998</v>
      </c>
      <c r="J103" s="24">
        <v>575.32561619000001</v>
      </c>
      <c r="K103" s="24">
        <v>426.12787192999997</v>
      </c>
      <c r="L103" s="24">
        <v>1200.7546601899999</v>
      </c>
      <c r="M103" s="24">
        <f t="shared" si="12"/>
        <v>2595.0978912100004</v>
      </c>
      <c r="N103" s="24">
        <f t="shared" si="13"/>
        <v>1053.3541074699999</v>
      </c>
      <c r="O103" s="24">
        <f t="shared" si="13"/>
        <v>188.17775201000006</v>
      </c>
      <c r="P103" s="24">
        <f t="shared" si="13"/>
        <v>859.44397401000003</v>
      </c>
      <c r="Q103" s="24">
        <f t="shared" si="13"/>
        <v>494.12205772000016</v>
      </c>
      <c r="R103" s="33">
        <v>1576.0813211699999</v>
      </c>
      <c r="S103" s="33">
        <v>1991.0525396500002</v>
      </c>
      <c r="T103" s="33">
        <v>1506.62535744</v>
      </c>
      <c r="U103" s="33">
        <v>3272.0603970699999</v>
      </c>
      <c r="V103" s="34"/>
    </row>
    <row r="104" spans="1:22" ht="15.6" hidden="1" x14ac:dyDescent="0.25">
      <c r="A104" s="28" t="s">
        <v>35</v>
      </c>
      <c r="B104" s="24">
        <f t="shared" si="5"/>
        <v>8449.7129442299993</v>
      </c>
      <c r="C104" s="24">
        <f t="shared" si="10"/>
        <v>3660.7234386299997</v>
      </c>
      <c r="D104" s="24">
        <v>561.26581953999994</v>
      </c>
      <c r="E104" s="24">
        <v>1276.43985894</v>
      </c>
      <c r="F104" s="24">
        <v>213.63250916999999</v>
      </c>
      <c r="G104" s="24">
        <v>1609.3852509799999</v>
      </c>
      <c r="H104" s="24">
        <f>SUM(I104:L104)</f>
        <v>2473.23821047</v>
      </c>
      <c r="I104" s="24">
        <v>8.4671099499999993</v>
      </c>
      <c r="J104" s="24">
        <v>550.00012833000005</v>
      </c>
      <c r="K104" s="24">
        <v>452.00877516999998</v>
      </c>
      <c r="L104" s="24">
        <v>1462.7621970199998</v>
      </c>
      <c r="M104" s="24">
        <f t="shared" si="12"/>
        <v>2315.7512951300005</v>
      </c>
      <c r="N104" s="24">
        <f t="shared" si="13"/>
        <v>900.47017844000004</v>
      </c>
      <c r="O104" s="24">
        <f t="shared" si="13"/>
        <v>191.62881151000033</v>
      </c>
      <c r="P104" s="24">
        <f t="shared" si="13"/>
        <v>735.7017602200001</v>
      </c>
      <c r="Q104" s="24">
        <f t="shared" si="13"/>
        <v>487.95054496000012</v>
      </c>
      <c r="R104" s="33">
        <v>1470.20310793</v>
      </c>
      <c r="S104" s="33">
        <v>2018.0687987800004</v>
      </c>
      <c r="T104" s="33">
        <v>1401.3430445600002</v>
      </c>
      <c r="U104" s="33">
        <v>3560.0979929599998</v>
      </c>
      <c r="V104" s="34"/>
    </row>
    <row r="105" spans="1:22" ht="15.6" hidden="1" x14ac:dyDescent="0.25">
      <c r="A105" s="28" t="s">
        <v>36</v>
      </c>
      <c r="B105" s="24">
        <f t="shared" si="5"/>
        <v>8740.581751329999</v>
      </c>
      <c r="C105" s="24">
        <f t="shared" si="10"/>
        <v>3622.4216608500001</v>
      </c>
      <c r="D105" s="24">
        <v>454.73067648</v>
      </c>
      <c r="E105" s="24">
        <v>1343.9700985799998</v>
      </c>
      <c r="F105" s="24">
        <v>208.59919260000001</v>
      </c>
      <c r="G105" s="24">
        <v>1615.1216931900003</v>
      </c>
      <c r="H105" s="24">
        <f>SUM(I105:L105)</f>
        <v>2530.3590625699999</v>
      </c>
      <c r="I105" s="24">
        <v>11.534986929999999</v>
      </c>
      <c r="J105" s="24">
        <v>649.86226107000016</v>
      </c>
      <c r="K105" s="24">
        <v>404.93355285000001</v>
      </c>
      <c r="L105" s="24">
        <v>1464.0282617199998</v>
      </c>
      <c r="M105" s="24">
        <f t="shared" si="12"/>
        <v>2587.8010279099999</v>
      </c>
      <c r="N105" s="24">
        <f t="shared" si="13"/>
        <v>974.19055739999988</v>
      </c>
      <c r="O105" s="24">
        <f t="shared" si="13"/>
        <v>182.60762141000032</v>
      </c>
      <c r="P105" s="24">
        <f t="shared" si="13"/>
        <v>969.38662055000032</v>
      </c>
      <c r="Q105" s="24">
        <f t="shared" si="13"/>
        <v>461.61622854999973</v>
      </c>
      <c r="R105" s="33">
        <v>1440.4562208099999</v>
      </c>
      <c r="S105" s="33">
        <v>2176.4399810600003</v>
      </c>
      <c r="T105" s="33">
        <v>1582.9193660000003</v>
      </c>
      <c r="U105" s="33">
        <v>3540.7661834599999</v>
      </c>
      <c r="V105" s="34"/>
    </row>
    <row r="106" spans="1:22" ht="15.6" hidden="1" x14ac:dyDescent="0.25">
      <c r="A106" s="28" t="s">
        <v>37</v>
      </c>
      <c r="B106" s="24">
        <f t="shared" si="5"/>
        <v>8707.8253123100003</v>
      </c>
      <c r="C106" s="24">
        <f t="shared" si="10"/>
        <v>3674.9500908000005</v>
      </c>
      <c r="D106" s="24">
        <v>432.68067533999999</v>
      </c>
      <c r="E106" s="24">
        <v>1390.5666977300002</v>
      </c>
      <c r="F106" s="24">
        <v>210.3746745</v>
      </c>
      <c r="G106" s="24">
        <v>1641.32804323</v>
      </c>
      <c r="H106" s="24">
        <f>SUM(I106:L106)</f>
        <v>2563.4283718600004</v>
      </c>
      <c r="I106" s="24">
        <v>13.441559009999999</v>
      </c>
      <c r="J106" s="24">
        <v>687.74345773000005</v>
      </c>
      <c r="K106" s="24">
        <v>408.57466672999999</v>
      </c>
      <c r="L106" s="24">
        <v>1453.6686883900004</v>
      </c>
      <c r="M106" s="24">
        <f t="shared" si="12"/>
        <v>2469.4468496499994</v>
      </c>
      <c r="N106" s="24">
        <f t="shared" si="13"/>
        <v>967.70012228999997</v>
      </c>
      <c r="O106" s="24">
        <f t="shared" si="13"/>
        <v>184.08009030999983</v>
      </c>
      <c r="P106" s="24">
        <f t="shared" si="13"/>
        <v>886.29815371999985</v>
      </c>
      <c r="Q106" s="24">
        <f t="shared" si="13"/>
        <v>431.36848332999989</v>
      </c>
      <c r="R106" s="15">
        <v>1413.82235664</v>
      </c>
      <c r="S106" s="15">
        <v>2262.3902457700001</v>
      </c>
      <c r="T106" s="15">
        <v>1505.2474949499999</v>
      </c>
      <c r="U106" s="15">
        <v>3526.3652149500003</v>
      </c>
      <c r="V106" s="34"/>
    </row>
    <row r="107" spans="1:22" ht="15.6" hidden="1" x14ac:dyDescent="0.25">
      <c r="A107" s="28" t="s">
        <v>38</v>
      </c>
      <c r="B107" s="24">
        <f t="shared" si="5"/>
        <v>8892.7983016500002</v>
      </c>
      <c r="C107" s="24">
        <f t="shared" si="10"/>
        <v>3830.0952434999999</v>
      </c>
      <c r="D107" s="24">
        <v>493.74183979000003</v>
      </c>
      <c r="E107" s="24">
        <v>1476.4286049699999</v>
      </c>
      <c r="F107" s="24">
        <v>255.54023355000001</v>
      </c>
      <c r="G107" s="24">
        <v>1604.3845651900001</v>
      </c>
      <c r="H107" s="24">
        <f>SUM(I107:L107)</f>
        <v>2459.7094855899995</v>
      </c>
      <c r="I107" s="24">
        <v>13.850641889999999</v>
      </c>
      <c r="J107" s="24">
        <v>671.24590702000012</v>
      </c>
      <c r="K107" s="24">
        <v>375.92633617000001</v>
      </c>
      <c r="L107" s="24">
        <v>1398.6866005099996</v>
      </c>
      <c r="M107" s="24">
        <f t="shared" si="12"/>
        <v>2602.9935725599998</v>
      </c>
      <c r="N107" s="24">
        <f t="shared" si="13"/>
        <v>1078.0299140000002</v>
      </c>
      <c r="O107" s="24">
        <f t="shared" si="13"/>
        <v>155.27642353000022</v>
      </c>
      <c r="P107" s="24">
        <f t="shared" si="13"/>
        <v>934.84206550999966</v>
      </c>
      <c r="Q107" s="24">
        <f t="shared" si="13"/>
        <v>434.84516952000013</v>
      </c>
      <c r="R107" s="15">
        <v>1585.6223956800002</v>
      </c>
      <c r="S107" s="15">
        <v>2302.9509355200003</v>
      </c>
      <c r="T107" s="15">
        <v>1566.3086352299997</v>
      </c>
      <c r="U107" s="15">
        <v>3437.9163352199998</v>
      </c>
      <c r="V107" s="34"/>
    </row>
    <row r="108" spans="1:22" ht="15.6" hidden="1" x14ac:dyDescent="0.25">
      <c r="A108" s="28" t="s">
        <v>39</v>
      </c>
      <c r="B108" s="24">
        <f t="shared" si="5"/>
        <v>9447.0007198299991</v>
      </c>
      <c r="C108" s="24">
        <f t="shared" si="10"/>
        <v>4119.8374570199994</v>
      </c>
      <c r="D108" s="24">
        <v>613.14276837999989</v>
      </c>
      <c r="E108" s="24">
        <v>1668.53152163</v>
      </c>
      <c r="F108" s="24">
        <v>230.64662609999999</v>
      </c>
      <c r="G108" s="24">
        <v>1607.51654091</v>
      </c>
      <c r="H108" s="24">
        <f>SUM(I108:L108)</f>
        <v>2519.5341130699999</v>
      </c>
      <c r="I108" s="24">
        <v>7.2603093799999998</v>
      </c>
      <c r="J108" s="24">
        <v>670.64870108000002</v>
      </c>
      <c r="K108" s="24">
        <v>405.32414816000005</v>
      </c>
      <c r="L108" s="24">
        <v>1436.3009544499998</v>
      </c>
      <c r="M108" s="24">
        <f t="shared" si="12"/>
        <v>2807.6291497399998</v>
      </c>
      <c r="N108" s="24">
        <f>R108-D108-I108</f>
        <v>1136.1893022399993</v>
      </c>
      <c r="O108" s="24">
        <f>S108-E108-J108</f>
        <v>184.90770575999989</v>
      </c>
      <c r="P108" s="24">
        <f>T108-F108-K108</f>
        <v>1035.94685912</v>
      </c>
      <c r="Q108" s="24">
        <f>U108-G108-L108</f>
        <v>450.5852826200005</v>
      </c>
      <c r="R108" s="15">
        <v>1756.5923799999994</v>
      </c>
      <c r="S108" s="15">
        <v>2524.08792847</v>
      </c>
      <c r="T108" s="15">
        <v>1671.9176333800001</v>
      </c>
      <c r="U108" s="15">
        <v>3494.4027779800003</v>
      </c>
      <c r="V108" s="34"/>
    </row>
    <row r="109" spans="1:22" ht="15.6" x14ac:dyDescent="0.25">
      <c r="A109" s="32">
        <v>2012</v>
      </c>
      <c r="B109" s="24">
        <v>10699.241985770001</v>
      </c>
      <c r="C109" s="24">
        <v>5113.4078103299998</v>
      </c>
      <c r="D109" s="24">
        <v>777.14939947000005</v>
      </c>
      <c r="E109" s="24">
        <v>2186.70776303</v>
      </c>
      <c r="F109" s="24">
        <v>265.68550679999998</v>
      </c>
      <c r="G109" s="24">
        <v>1883.8651410300004</v>
      </c>
      <c r="H109" s="24">
        <v>2782.9527644100003</v>
      </c>
      <c r="I109" s="24">
        <v>5.4634511200000002</v>
      </c>
      <c r="J109" s="24">
        <v>706.33409993999999</v>
      </c>
      <c r="K109" s="24">
        <v>449.44292741000004</v>
      </c>
      <c r="L109" s="24">
        <v>1621.7122859400004</v>
      </c>
      <c r="M109" s="24">
        <v>2802.88141103</v>
      </c>
      <c r="N109" s="24">
        <v>1198.4983402600003</v>
      </c>
      <c r="O109" s="24">
        <v>188.39494251000019</v>
      </c>
      <c r="P109" s="24">
        <v>929.97896890999982</v>
      </c>
      <c r="Q109" s="24">
        <v>486.00915934999989</v>
      </c>
      <c r="R109" s="33">
        <v>1981.1111908500002</v>
      </c>
      <c r="S109" s="33">
        <v>3081.4368054800002</v>
      </c>
      <c r="T109" s="33">
        <v>1645.1074031199998</v>
      </c>
      <c r="U109" s="33">
        <v>3991.5865863200006</v>
      </c>
      <c r="V109" s="34"/>
    </row>
    <row r="110" spans="1:22" ht="15.6" hidden="1" x14ac:dyDescent="0.25">
      <c r="A110" s="28" t="s">
        <v>28</v>
      </c>
      <c r="B110" s="29">
        <f t="shared" ref="B110:B121" si="14">+C110+M110+H110</f>
        <v>9281.2090842100006</v>
      </c>
      <c r="C110" s="29">
        <f t="shared" ref="C110:C121" si="15">SUM(D110:G110)</f>
        <v>4179.4653587800003</v>
      </c>
      <c r="D110" s="29">
        <v>613.40160514000013</v>
      </c>
      <c r="E110" s="29">
        <v>1701.5840972999997</v>
      </c>
      <c r="F110" s="29">
        <v>227.32729905000002</v>
      </c>
      <c r="G110" s="29">
        <v>1637.1523572900001</v>
      </c>
      <c r="H110" s="29">
        <f t="shared" ref="H110:H121" si="16">SUM(I110:L110)</f>
        <v>2529.6728764100003</v>
      </c>
      <c r="I110" s="29">
        <v>7.6527032100000003</v>
      </c>
      <c r="J110" s="29">
        <v>682.04283025000007</v>
      </c>
      <c r="K110" s="29">
        <v>401.17750655999998</v>
      </c>
      <c r="L110" s="29">
        <v>1438.7998363900001</v>
      </c>
      <c r="M110" s="29">
        <f t="shared" ref="M110:M121" si="17">SUM(N110:Q110)</f>
        <v>2572.0708490200004</v>
      </c>
      <c r="N110" s="29">
        <f t="shared" ref="N110:Q120" si="18">R110-D110-I110</f>
        <v>1008.8140412600003</v>
      </c>
      <c r="O110" s="29">
        <f t="shared" si="18"/>
        <v>168.30407765999973</v>
      </c>
      <c r="P110" s="29">
        <f t="shared" si="18"/>
        <v>939.61514207999994</v>
      </c>
      <c r="Q110" s="29">
        <f t="shared" si="18"/>
        <v>455.33758802000011</v>
      </c>
      <c r="R110" s="30">
        <v>1629.8683496100005</v>
      </c>
      <c r="S110" s="30">
        <v>2551.9310052099995</v>
      </c>
      <c r="T110" s="30">
        <v>1568.1199476899999</v>
      </c>
      <c r="U110" s="30">
        <v>3531.2897817000003</v>
      </c>
    </row>
    <row r="111" spans="1:22" ht="15.6" hidden="1" x14ac:dyDescent="0.25">
      <c r="A111" s="28" t="s">
        <v>29</v>
      </c>
      <c r="B111" s="29">
        <f t="shared" si="14"/>
        <v>9507.0192621999995</v>
      </c>
      <c r="C111" s="29">
        <f t="shared" si="15"/>
        <v>4330.6031756900002</v>
      </c>
      <c r="D111" s="29">
        <v>640.70385937000003</v>
      </c>
      <c r="E111" s="29">
        <v>1780.6559725000002</v>
      </c>
      <c r="F111" s="29">
        <v>241.04396923000002</v>
      </c>
      <c r="G111" s="29">
        <v>1668.1993745899999</v>
      </c>
      <c r="H111" s="29">
        <f t="shared" si="16"/>
        <v>2529.1533993100002</v>
      </c>
      <c r="I111" s="29">
        <v>10.377717780000001</v>
      </c>
      <c r="J111" s="29">
        <v>656.89795426000001</v>
      </c>
      <c r="K111" s="29">
        <v>425.15386432999998</v>
      </c>
      <c r="L111" s="29">
        <v>1436.7238629400001</v>
      </c>
      <c r="M111" s="29">
        <f t="shared" si="17"/>
        <v>2647.2626871999992</v>
      </c>
      <c r="N111" s="29">
        <f t="shared" si="18"/>
        <v>919.01146454000002</v>
      </c>
      <c r="O111" s="29">
        <f t="shared" si="18"/>
        <v>202.93871855999987</v>
      </c>
      <c r="P111" s="29">
        <f t="shared" si="18"/>
        <v>1030.0657886899999</v>
      </c>
      <c r="Q111" s="29">
        <f t="shared" si="18"/>
        <v>495.2467154099993</v>
      </c>
      <c r="R111" s="30">
        <v>1570.0930416900001</v>
      </c>
      <c r="S111" s="30">
        <v>2640.4926453200001</v>
      </c>
      <c r="T111" s="30">
        <v>1696.2636222499998</v>
      </c>
      <c r="U111" s="30">
        <v>3600.1699529399993</v>
      </c>
    </row>
    <row r="112" spans="1:22" ht="15.6" hidden="1" x14ac:dyDescent="0.25">
      <c r="A112" s="28" t="s">
        <v>30</v>
      </c>
      <c r="B112" s="29">
        <f t="shared" si="14"/>
        <v>9796.4743111399985</v>
      </c>
      <c r="C112" s="29">
        <f t="shared" si="15"/>
        <v>4298.9149969499995</v>
      </c>
      <c r="D112" s="29">
        <v>649.11181754999984</v>
      </c>
      <c r="E112" s="29">
        <v>1746.6282395999999</v>
      </c>
      <c r="F112" s="29">
        <v>241.53345581999997</v>
      </c>
      <c r="G112" s="29">
        <v>1661.6414839800002</v>
      </c>
      <c r="H112" s="29">
        <f t="shared" si="16"/>
        <v>2539.63416263</v>
      </c>
      <c r="I112" s="29">
        <v>10.30967897</v>
      </c>
      <c r="J112" s="29">
        <v>631.46475049000003</v>
      </c>
      <c r="K112" s="29">
        <v>418.16210343</v>
      </c>
      <c r="L112" s="29">
        <v>1479.6976297400001</v>
      </c>
      <c r="M112" s="29">
        <f t="shared" si="17"/>
        <v>2957.9251515599999</v>
      </c>
      <c r="N112" s="29">
        <f t="shared" si="18"/>
        <v>1227.6899946699998</v>
      </c>
      <c r="O112" s="29">
        <f t="shared" si="18"/>
        <v>196.9698734599998</v>
      </c>
      <c r="P112" s="29">
        <f t="shared" si="18"/>
        <v>1074.7975338300002</v>
      </c>
      <c r="Q112" s="29">
        <f t="shared" si="18"/>
        <v>458.46774960000016</v>
      </c>
      <c r="R112" s="30">
        <v>1887.1114911899997</v>
      </c>
      <c r="S112" s="30">
        <v>2575.0628635499997</v>
      </c>
      <c r="T112" s="30">
        <v>1734.4930930800001</v>
      </c>
      <c r="U112" s="30">
        <v>3599.8068633200005</v>
      </c>
    </row>
    <row r="113" spans="1:21" ht="15.6" hidden="1" x14ac:dyDescent="0.25">
      <c r="A113" s="28" t="s">
        <v>31</v>
      </c>
      <c r="B113" s="29">
        <f t="shared" si="14"/>
        <v>9870.0217999999986</v>
      </c>
      <c r="C113" s="29">
        <f t="shared" si="15"/>
        <v>4338.8307999999997</v>
      </c>
      <c r="D113" s="29">
        <v>672.02250000000004</v>
      </c>
      <c r="E113" s="29">
        <v>1728.4594</v>
      </c>
      <c r="F113" s="29">
        <v>254.8818</v>
      </c>
      <c r="G113" s="29">
        <v>1683.4671000000001</v>
      </c>
      <c r="H113" s="29">
        <f t="shared" si="16"/>
        <v>2479.8858</v>
      </c>
      <c r="I113" s="29">
        <v>5.0224000000000002</v>
      </c>
      <c r="J113" s="29">
        <v>608.96709999999996</v>
      </c>
      <c r="K113" s="29">
        <v>407.29539999999997</v>
      </c>
      <c r="L113" s="29">
        <v>1458.6008999999999</v>
      </c>
      <c r="M113" s="29">
        <f t="shared" si="17"/>
        <v>3051.3051999999998</v>
      </c>
      <c r="N113" s="29">
        <f t="shared" si="18"/>
        <v>1111.5926999999999</v>
      </c>
      <c r="O113" s="29">
        <f t="shared" si="18"/>
        <v>207.89170000000024</v>
      </c>
      <c r="P113" s="29">
        <f t="shared" si="18"/>
        <v>1256.3870999999999</v>
      </c>
      <c r="Q113" s="29">
        <f t="shared" si="18"/>
        <v>475.43369999999982</v>
      </c>
      <c r="R113" s="30">
        <v>1788.6376</v>
      </c>
      <c r="S113" s="30">
        <v>2545.3182000000002</v>
      </c>
      <c r="T113" s="30">
        <v>1918.5643</v>
      </c>
      <c r="U113" s="30">
        <v>3617.5016999999998</v>
      </c>
    </row>
    <row r="114" spans="1:21" ht="15.6" hidden="1" x14ac:dyDescent="0.25">
      <c r="A114" s="28" t="s">
        <v>32</v>
      </c>
      <c r="B114" s="29">
        <f t="shared" si="14"/>
        <v>9884.5236785399993</v>
      </c>
      <c r="C114" s="29">
        <f t="shared" si="15"/>
        <v>4341.7222206499991</v>
      </c>
      <c r="D114" s="29">
        <v>679.25029234999988</v>
      </c>
      <c r="E114" s="29">
        <v>1771.4029413199999</v>
      </c>
      <c r="F114" s="29">
        <v>230.23662935999999</v>
      </c>
      <c r="G114" s="29">
        <v>1660.8323576199998</v>
      </c>
      <c r="H114" s="29">
        <f t="shared" si="16"/>
        <v>2450.7414263999999</v>
      </c>
      <c r="I114" s="29">
        <v>5.2371409699999996</v>
      </c>
      <c r="J114" s="29">
        <v>629.57038065999996</v>
      </c>
      <c r="K114" s="29">
        <v>390.89236090000003</v>
      </c>
      <c r="L114" s="29">
        <v>1425.0415438699999</v>
      </c>
      <c r="M114" s="29">
        <f t="shared" si="17"/>
        <v>3092.0600314899998</v>
      </c>
      <c r="N114" s="29">
        <f t="shared" si="18"/>
        <v>1138.7164626800002</v>
      </c>
      <c r="O114" s="29">
        <f t="shared" si="18"/>
        <v>187.37508336999986</v>
      </c>
      <c r="P114" s="29">
        <f t="shared" si="18"/>
        <v>1280.2792602499999</v>
      </c>
      <c r="Q114" s="29">
        <f t="shared" si="18"/>
        <v>485.68922518999989</v>
      </c>
      <c r="R114" s="30">
        <v>1823.203896</v>
      </c>
      <c r="S114" s="30">
        <v>2588.3484053499997</v>
      </c>
      <c r="T114" s="30">
        <v>1901.40825051</v>
      </c>
      <c r="U114" s="30">
        <v>3571.5631266799996</v>
      </c>
    </row>
    <row r="115" spans="1:21" ht="15.6" hidden="1" x14ac:dyDescent="0.25">
      <c r="A115" s="28" t="s">
        <v>33</v>
      </c>
      <c r="B115" s="29">
        <f t="shared" si="14"/>
        <v>9704.262016839999</v>
      </c>
      <c r="C115" s="29">
        <f t="shared" si="15"/>
        <v>4372.6359070899998</v>
      </c>
      <c r="D115" s="29">
        <v>669.46719513999994</v>
      </c>
      <c r="E115" s="29">
        <v>1811.3279832200001</v>
      </c>
      <c r="F115" s="29">
        <v>231.98105070999998</v>
      </c>
      <c r="G115" s="29">
        <v>1659.85967802</v>
      </c>
      <c r="H115" s="29">
        <f t="shared" si="16"/>
        <v>2507.0515562099999</v>
      </c>
      <c r="I115" s="29">
        <v>6.5660524100000002</v>
      </c>
      <c r="J115" s="29">
        <v>652.09833856</v>
      </c>
      <c r="K115" s="29">
        <v>397.33267481999997</v>
      </c>
      <c r="L115" s="29">
        <v>1451.0544904199999</v>
      </c>
      <c r="M115" s="29">
        <f t="shared" si="17"/>
        <v>2824.5745535400001</v>
      </c>
      <c r="N115" s="29">
        <f t="shared" si="18"/>
        <v>1164.1472404999997</v>
      </c>
      <c r="O115" s="29">
        <f t="shared" si="18"/>
        <v>198.10971278000011</v>
      </c>
      <c r="P115" s="29">
        <f t="shared" si="18"/>
        <v>973.39075193999975</v>
      </c>
      <c r="Q115" s="29">
        <f t="shared" si="18"/>
        <v>488.92684832000009</v>
      </c>
      <c r="R115" s="30">
        <v>1840.1804880499999</v>
      </c>
      <c r="S115" s="30">
        <v>2661.5360345600002</v>
      </c>
      <c r="T115" s="30">
        <v>1602.7044774699998</v>
      </c>
      <c r="U115" s="30">
        <v>3599.84101676</v>
      </c>
    </row>
    <row r="116" spans="1:21" ht="15.6" hidden="1" x14ac:dyDescent="0.25">
      <c r="A116" s="28" t="s">
        <v>34</v>
      </c>
      <c r="B116" s="29">
        <f t="shared" si="14"/>
        <v>9668.729364259998</v>
      </c>
      <c r="C116" s="29">
        <f t="shared" si="15"/>
        <v>4415.2287439399997</v>
      </c>
      <c r="D116" s="29">
        <v>658.88300986000002</v>
      </c>
      <c r="E116" s="29">
        <v>1825.7104709699997</v>
      </c>
      <c r="F116" s="29">
        <v>257.16935923</v>
      </c>
      <c r="G116" s="29">
        <v>1673.4659038799998</v>
      </c>
      <c r="H116" s="29">
        <f t="shared" si="16"/>
        <v>2499.52509568</v>
      </c>
      <c r="I116" s="29">
        <v>6.2388615000000005</v>
      </c>
      <c r="J116" s="29">
        <v>641.30587288999993</v>
      </c>
      <c r="K116" s="29">
        <v>379.42455395000002</v>
      </c>
      <c r="L116" s="29">
        <v>1472.55580734</v>
      </c>
      <c r="M116" s="29">
        <f t="shared" si="17"/>
        <v>2753.9755246399995</v>
      </c>
      <c r="N116" s="29">
        <f t="shared" si="18"/>
        <v>1121.8602814299998</v>
      </c>
      <c r="O116" s="29">
        <f t="shared" si="18"/>
        <v>173.76240737000001</v>
      </c>
      <c r="P116" s="29">
        <f t="shared" si="18"/>
        <v>1065.59418018</v>
      </c>
      <c r="Q116" s="29">
        <f t="shared" si="18"/>
        <v>392.75865565999993</v>
      </c>
      <c r="R116" s="30">
        <v>1786.9821527899999</v>
      </c>
      <c r="S116" s="30">
        <v>2640.7787512299997</v>
      </c>
      <c r="T116" s="30">
        <v>1702.18809336</v>
      </c>
      <c r="U116" s="30">
        <v>3538.7803668799997</v>
      </c>
    </row>
    <row r="117" spans="1:21" ht="15.6" hidden="1" x14ac:dyDescent="0.25">
      <c r="A117" s="28" t="s">
        <v>35</v>
      </c>
      <c r="B117" s="29">
        <f t="shared" si="14"/>
        <v>9878.328764670001</v>
      </c>
      <c r="C117" s="29">
        <f t="shared" si="15"/>
        <v>4462.5601259300001</v>
      </c>
      <c r="D117" s="29">
        <v>721.67235341000014</v>
      </c>
      <c r="E117" s="29">
        <v>1809.5610204300001</v>
      </c>
      <c r="F117" s="29">
        <v>232.69745124999997</v>
      </c>
      <c r="G117" s="29">
        <v>1698.6293008399998</v>
      </c>
      <c r="H117" s="29">
        <f t="shared" si="16"/>
        <v>2610.3072060900004</v>
      </c>
      <c r="I117" s="29">
        <v>4.6164299800000004</v>
      </c>
      <c r="J117" s="29">
        <v>647.79572144999997</v>
      </c>
      <c r="K117" s="29">
        <v>381.31788356999999</v>
      </c>
      <c r="L117" s="29">
        <v>1576.5771710900001</v>
      </c>
      <c r="M117" s="29">
        <f t="shared" si="17"/>
        <v>2805.4614326500005</v>
      </c>
      <c r="N117" s="29">
        <f t="shared" si="18"/>
        <v>1176.5655515900003</v>
      </c>
      <c r="O117" s="29">
        <f t="shared" si="18"/>
        <v>180.80083114000013</v>
      </c>
      <c r="P117" s="29">
        <f t="shared" si="18"/>
        <v>1049.7707715299998</v>
      </c>
      <c r="Q117" s="29">
        <f t="shared" si="18"/>
        <v>398.32427839000025</v>
      </c>
      <c r="R117" s="30">
        <v>1902.8543349800004</v>
      </c>
      <c r="S117" s="30">
        <v>2638.1575730200002</v>
      </c>
      <c r="T117" s="30">
        <v>1663.78610635</v>
      </c>
      <c r="U117" s="30">
        <v>3673.5307503200002</v>
      </c>
    </row>
    <row r="118" spans="1:21" ht="15.6" hidden="1" x14ac:dyDescent="0.25">
      <c r="A118" s="28" t="s">
        <v>36</v>
      </c>
      <c r="B118" s="29">
        <f t="shared" si="14"/>
        <v>10080.6149085</v>
      </c>
      <c r="C118" s="29">
        <f t="shared" si="15"/>
        <v>4556.3257138199997</v>
      </c>
      <c r="D118" s="29">
        <v>756.27759278000008</v>
      </c>
      <c r="E118" s="29">
        <v>1859.6378374399999</v>
      </c>
      <c r="F118" s="29">
        <v>237.46295470999999</v>
      </c>
      <c r="G118" s="29">
        <v>1702.9473288899999</v>
      </c>
      <c r="H118" s="29">
        <f t="shared" si="16"/>
        <v>2710.0146456299999</v>
      </c>
      <c r="I118" s="29">
        <v>4.34345713</v>
      </c>
      <c r="J118" s="29">
        <v>653.09437937999996</v>
      </c>
      <c r="K118" s="29">
        <v>138.46559632</v>
      </c>
      <c r="L118" s="29">
        <v>1914.1112128</v>
      </c>
      <c r="M118" s="29">
        <f t="shared" si="17"/>
        <v>2814.2745490500001</v>
      </c>
      <c r="N118" s="29">
        <f t="shared" si="18"/>
        <v>1102.88959903</v>
      </c>
      <c r="O118" s="29">
        <f t="shared" si="18"/>
        <v>183.6878387200004</v>
      </c>
      <c r="P118" s="29">
        <f t="shared" si="18"/>
        <v>1116.4094980399998</v>
      </c>
      <c r="Q118" s="29">
        <f t="shared" si="18"/>
        <v>411.28761325999994</v>
      </c>
      <c r="R118" s="30">
        <v>1863.51064894</v>
      </c>
      <c r="S118" s="30">
        <v>2696.4200555400002</v>
      </c>
      <c r="T118" s="30">
        <v>1492.3380490699999</v>
      </c>
      <c r="U118" s="30">
        <v>4028.3461549499998</v>
      </c>
    </row>
    <row r="119" spans="1:21" ht="15.6" hidden="1" x14ac:dyDescent="0.25">
      <c r="A119" s="28" t="s">
        <v>37</v>
      </c>
      <c r="B119" s="29">
        <f t="shared" si="14"/>
        <v>10202.409563829999</v>
      </c>
      <c r="C119" s="29">
        <f t="shared" si="15"/>
        <v>4689.6690311399998</v>
      </c>
      <c r="D119" s="29">
        <v>740.00818454000012</v>
      </c>
      <c r="E119" s="29">
        <v>1964.2639437899998</v>
      </c>
      <c r="F119" s="29">
        <v>265.28756340000001</v>
      </c>
      <c r="G119" s="29">
        <v>1720.1093394100001</v>
      </c>
      <c r="H119" s="29">
        <f t="shared" si="16"/>
        <v>2732.4536095599997</v>
      </c>
      <c r="I119" s="29">
        <v>6.4126940900000005</v>
      </c>
      <c r="J119" s="29">
        <v>674.24850509999987</v>
      </c>
      <c r="K119" s="29">
        <v>398.36748927999997</v>
      </c>
      <c r="L119" s="29">
        <v>1653.42492109</v>
      </c>
      <c r="M119" s="29">
        <f t="shared" si="17"/>
        <v>2780.2869231300001</v>
      </c>
      <c r="N119" s="29">
        <f t="shared" si="18"/>
        <v>1057.8898554000002</v>
      </c>
      <c r="O119" s="29">
        <f t="shared" si="18"/>
        <v>182.71714234000001</v>
      </c>
      <c r="P119" s="29">
        <f t="shared" si="18"/>
        <v>1016.99807867</v>
      </c>
      <c r="Q119" s="29">
        <f t="shared" si="18"/>
        <v>522.68184671999984</v>
      </c>
      <c r="R119" s="30">
        <v>1804.3107340300003</v>
      </c>
      <c r="S119" s="30">
        <v>2821.2295912299996</v>
      </c>
      <c r="T119" s="30">
        <v>1680.65313135</v>
      </c>
      <c r="U119" s="30">
        <v>3896.2161072199997</v>
      </c>
    </row>
    <row r="120" spans="1:21" ht="15.6" hidden="1" x14ac:dyDescent="0.25">
      <c r="A120" s="28" t="s">
        <v>38</v>
      </c>
      <c r="B120" s="29">
        <f t="shared" si="14"/>
        <v>10409.88123689</v>
      </c>
      <c r="C120" s="29">
        <f t="shared" si="15"/>
        <v>4762.9615697899999</v>
      </c>
      <c r="D120" s="29">
        <v>786.45607401999985</v>
      </c>
      <c r="E120" s="29">
        <v>2018.1416876500002</v>
      </c>
      <c r="F120" s="29">
        <v>233.77282270000001</v>
      </c>
      <c r="G120" s="29">
        <v>1724.5909854200002</v>
      </c>
      <c r="H120" s="29">
        <f t="shared" si="16"/>
        <v>2752.2809043000002</v>
      </c>
      <c r="I120" s="29">
        <v>4.8639516799999996</v>
      </c>
      <c r="J120" s="29">
        <v>678.3258898900001</v>
      </c>
      <c r="K120" s="29">
        <v>406.54243339000004</v>
      </c>
      <c r="L120" s="29">
        <v>1662.5486293399999</v>
      </c>
      <c r="M120" s="29">
        <f t="shared" si="17"/>
        <v>2894.6387628000002</v>
      </c>
      <c r="N120" s="29">
        <f t="shared" si="18"/>
        <v>1044.3525877100001</v>
      </c>
      <c r="O120" s="29">
        <f t="shared" si="18"/>
        <v>198.85315732999993</v>
      </c>
      <c r="P120" s="29">
        <f t="shared" si="18"/>
        <v>1151.8090281</v>
      </c>
      <c r="Q120" s="29">
        <f t="shared" si="18"/>
        <v>499.62398966000001</v>
      </c>
      <c r="R120" s="30">
        <v>1835.6726134099999</v>
      </c>
      <c r="S120" s="30">
        <v>2895.3207348700003</v>
      </c>
      <c r="T120" s="30">
        <v>1792.12428419</v>
      </c>
      <c r="U120" s="30">
        <v>3886.7636044200003</v>
      </c>
    </row>
    <row r="121" spans="1:21" ht="15.6" hidden="1" x14ac:dyDescent="0.25">
      <c r="A121" s="28" t="s">
        <v>39</v>
      </c>
      <c r="B121" s="29">
        <f t="shared" si="14"/>
        <v>10699.241985770001</v>
      </c>
      <c r="C121" s="29">
        <f t="shared" si="15"/>
        <v>5113.4078103299998</v>
      </c>
      <c r="D121" s="29">
        <v>777.14939947000005</v>
      </c>
      <c r="E121" s="29">
        <v>2186.70776303</v>
      </c>
      <c r="F121" s="29">
        <v>265.68550679999998</v>
      </c>
      <c r="G121" s="29">
        <v>1883.8651410300004</v>
      </c>
      <c r="H121" s="29">
        <f t="shared" si="16"/>
        <v>2782.9527644100003</v>
      </c>
      <c r="I121" s="29">
        <v>5.4634511200000002</v>
      </c>
      <c r="J121" s="29">
        <v>706.33409993999999</v>
      </c>
      <c r="K121" s="29">
        <v>449.44292741000004</v>
      </c>
      <c r="L121" s="29">
        <v>1621.7122859400004</v>
      </c>
      <c r="M121" s="29">
        <f t="shared" si="17"/>
        <v>2802.88141103</v>
      </c>
      <c r="N121" s="29">
        <f>R121-D121-I121</f>
        <v>1198.4983402600003</v>
      </c>
      <c r="O121" s="29">
        <f>S121-E121-J121</f>
        <v>188.39494251000019</v>
      </c>
      <c r="P121" s="29">
        <f>T121-F121-K121</f>
        <v>929.97896890999982</v>
      </c>
      <c r="Q121" s="29">
        <f>U121-G121-L121</f>
        <v>486.00915934999989</v>
      </c>
      <c r="R121" s="30">
        <v>1981.1111908500002</v>
      </c>
      <c r="S121" s="30">
        <v>3081.4368054800002</v>
      </c>
      <c r="T121" s="30">
        <v>1645.1074031199998</v>
      </c>
      <c r="U121" s="30">
        <v>3991.5865863200006</v>
      </c>
    </row>
    <row r="122" spans="1:21" ht="15.6" x14ac:dyDescent="0.25">
      <c r="A122" s="32">
        <v>2013</v>
      </c>
      <c r="B122" s="24">
        <v>12475.783595810002</v>
      </c>
      <c r="C122" s="24">
        <v>6395.8448741600005</v>
      </c>
      <c r="D122" s="24">
        <v>778.70325536999997</v>
      </c>
      <c r="E122" s="24">
        <v>3109.6437595800003</v>
      </c>
      <c r="F122" s="24">
        <v>309.56646377000004</v>
      </c>
      <c r="G122" s="24">
        <v>2197.9313954400004</v>
      </c>
      <c r="H122" s="24">
        <v>3261.5046962000001</v>
      </c>
      <c r="I122" s="24">
        <v>103.48941263000002</v>
      </c>
      <c r="J122" s="24">
        <v>731.25387891999992</v>
      </c>
      <c r="K122" s="24">
        <v>428.65719717000002</v>
      </c>
      <c r="L122" s="24">
        <v>1998.1042074800002</v>
      </c>
      <c r="M122" s="24">
        <v>2818.4340254500016</v>
      </c>
      <c r="N122" s="24">
        <v>1444.3999876199996</v>
      </c>
      <c r="O122" s="24">
        <v>243.37742881000065</v>
      </c>
      <c r="P122" s="24">
        <v>703.51957488000016</v>
      </c>
      <c r="Q122" s="24">
        <v>427.13703414000111</v>
      </c>
      <c r="R122" s="30"/>
      <c r="S122" s="30"/>
      <c r="T122" s="30"/>
      <c r="U122" s="30"/>
    </row>
    <row r="123" spans="1:21" ht="15.6" hidden="1" x14ac:dyDescent="0.25">
      <c r="A123" s="28" t="s">
        <v>28</v>
      </c>
      <c r="B123" s="29">
        <f t="shared" ref="B123:B134" si="19">+C123+M123+H123</f>
        <v>10357.58610067</v>
      </c>
      <c r="C123" s="29">
        <f t="shared" ref="C123:C134" si="20">SUM(D123:G123)</f>
        <v>5315.3829536699986</v>
      </c>
      <c r="D123" s="29">
        <v>792.94621103999987</v>
      </c>
      <c r="E123" s="29">
        <v>2379.6441138899991</v>
      </c>
      <c r="F123" s="29">
        <v>275.02096951999994</v>
      </c>
      <c r="G123" s="29">
        <v>1867.7716592199995</v>
      </c>
      <c r="H123" s="29">
        <f t="shared" ref="H123:H134" si="21">SUM(I123:L123)</f>
        <v>2636.0091594700002</v>
      </c>
      <c r="I123" s="29">
        <v>100.20256955000001</v>
      </c>
      <c r="J123" s="29">
        <v>633.38256508000006</v>
      </c>
      <c r="K123" s="29">
        <v>448.99199352000005</v>
      </c>
      <c r="L123" s="29">
        <v>1453.4320313200001</v>
      </c>
      <c r="M123" s="29">
        <f t="shared" ref="M123:M134" si="22">SUM(N123:Q123)</f>
        <v>2406.19398753</v>
      </c>
      <c r="N123" s="29">
        <f t="shared" ref="N123:Q133" si="23">R123-D123-I123</f>
        <v>958.59188996999922</v>
      </c>
      <c r="O123" s="29">
        <f t="shared" si="23"/>
        <v>196.86302764000027</v>
      </c>
      <c r="P123" s="29">
        <f t="shared" si="23"/>
        <v>790.45784391999996</v>
      </c>
      <c r="Q123" s="29">
        <f t="shared" si="23"/>
        <v>460.28122600000052</v>
      </c>
      <c r="R123" s="30">
        <v>1851.7406705599992</v>
      </c>
      <c r="S123" s="30">
        <v>3209.8897066099994</v>
      </c>
      <c r="T123" s="30">
        <v>1514.4708069599999</v>
      </c>
      <c r="U123" s="30">
        <v>3781.4849165400001</v>
      </c>
    </row>
    <row r="124" spans="1:21" ht="15.6" hidden="1" x14ac:dyDescent="0.25">
      <c r="A124" s="28" t="s">
        <v>29</v>
      </c>
      <c r="B124" s="29">
        <f t="shared" si="19"/>
        <v>10446.900583219998</v>
      </c>
      <c r="C124" s="29">
        <f t="shared" si="20"/>
        <v>5416.8434167400001</v>
      </c>
      <c r="D124" s="29">
        <v>864.91507689999992</v>
      </c>
      <c r="E124" s="29">
        <v>2361.7131653200004</v>
      </c>
      <c r="F124" s="29">
        <v>263.99812459000003</v>
      </c>
      <c r="G124" s="29">
        <v>1926.21704993</v>
      </c>
      <c r="H124" s="29">
        <f t="shared" si="21"/>
        <v>2613.5789296399998</v>
      </c>
      <c r="I124" s="29">
        <v>94.201924020000007</v>
      </c>
      <c r="J124" s="29">
        <v>660.33079098999997</v>
      </c>
      <c r="K124" s="29">
        <v>426.78661963999991</v>
      </c>
      <c r="L124" s="29">
        <v>1432.2595949899999</v>
      </c>
      <c r="M124" s="29">
        <f t="shared" si="22"/>
        <v>2416.4782368399992</v>
      </c>
      <c r="N124" s="29">
        <f t="shared" si="23"/>
        <v>1056.6722713299998</v>
      </c>
      <c r="O124" s="29">
        <f t="shared" si="23"/>
        <v>210.85119891999966</v>
      </c>
      <c r="P124" s="29">
        <f t="shared" si="23"/>
        <v>685.09787883999968</v>
      </c>
      <c r="Q124" s="29">
        <f t="shared" si="23"/>
        <v>463.85688774999994</v>
      </c>
      <c r="R124" s="30">
        <v>2015.7892722499996</v>
      </c>
      <c r="S124" s="30">
        <v>3232.89515523</v>
      </c>
      <c r="T124" s="30">
        <v>1375.8826230699997</v>
      </c>
      <c r="U124" s="30">
        <v>3822.3335326699998</v>
      </c>
    </row>
    <row r="125" spans="1:21" ht="15.6" hidden="1" x14ac:dyDescent="0.25">
      <c r="A125" s="28" t="s">
        <v>30</v>
      </c>
      <c r="B125" s="29">
        <f t="shared" si="19"/>
        <v>11012.710718599999</v>
      </c>
      <c r="C125" s="29">
        <f t="shared" si="20"/>
        <v>5535.9675161499999</v>
      </c>
      <c r="D125" s="29">
        <v>858.79915614000015</v>
      </c>
      <c r="E125" s="29">
        <v>2400.9639115699997</v>
      </c>
      <c r="F125" s="29">
        <v>286.20754225000002</v>
      </c>
      <c r="G125" s="29">
        <v>1989.9969061899997</v>
      </c>
      <c r="H125" s="29">
        <f t="shared" si="21"/>
        <v>2605.3736680799993</v>
      </c>
      <c r="I125" s="29">
        <v>115.13421848999999</v>
      </c>
      <c r="J125" s="29">
        <v>640.68966505999992</v>
      </c>
      <c r="K125" s="29">
        <v>422.09620212999999</v>
      </c>
      <c r="L125" s="29">
        <v>1427.4535823999997</v>
      </c>
      <c r="M125" s="29">
        <f t="shared" si="22"/>
        <v>2871.3695343700001</v>
      </c>
      <c r="N125" s="29">
        <f t="shared" si="23"/>
        <v>1130.0643066</v>
      </c>
      <c r="O125" s="29">
        <f t="shared" si="23"/>
        <v>217.34985059999985</v>
      </c>
      <c r="P125" s="29">
        <f t="shared" si="23"/>
        <v>1111.2092281400001</v>
      </c>
      <c r="Q125" s="29">
        <f t="shared" si="23"/>
        <v>412.74614903000042</v>
      </c>
      <c r="R125" s="30">
        <v>2103.9976812300001</v>
      </c>
      <c r="S125" s="30">
        <v>3259.0034272299995</v>
      </c>
      <c r="T125" s="30">
        <v>1819.5129725199999</v>
      </c>
      <c r="U125" s="30">
        <v>3830.1966376199998</v>
      </c>
    </row>
    <row r="126" spans="1:21" ht="15.6" hidden="1" x14ac:dyDescent="0.25">
      <c r="A126" s="28" t="s">
        <v>31</v>
      </c>
      <c r="B126" s="29">
        <f t="shared" si="19"/>
        <v>11405.290646939999</v>
      </c>
      <c r="C126" s="29">
        <f t="shared" si="20"/>
        <v>5768.28016561</v>
      </c>
      <c r="D126" s="29">
        <v>854.49023348000003</v>
      </c>
      <c r="E126" s="29">
        <v>2623.5965471</v>
      </c>
      <c r="F126" s="29">
        <v>259.28737891000014</v>
      </c>
      <c r="G126" s="29">
        <v>2030.9060061200003</v>
      </c>
      <c r="H126" s="29">
        <f t="shared" si="21"/>
        <v>2688.5701215499998</v>
      </c>
      <c r="I126" s="29">
        <v>94.600993639999999</v>
      </c>
      <c r="J126" s="29">
        <v>669.14858622999998</v>
      </c>
      <c r="K126" s="29">
        <v>424.61082911</v>
      </c>
      <c r="L126" s="29">
        <v>1500.20971257</v>
      </c>
      <c r="M126" s="29">
        <f t="shared" si="22"/>
        <v>2948.4403597800001</v>
      </c>
      <c r="N126" s="29">
        <f t="shared" si="23"/>
        <v>1278.81957091</v>
      </c>
      <c r="O126" s="29">
        <f t="shared" si="23"/>
        <v>178.76003415000025</v>
      </c>
      <c r="P126" s="29">
        <f t="shared" si="23"/>
        <v>1053.0026769699998</v>
      </c>
      <c r="Q126" s="29">
        <f t="shared" si="23"/>
        <v>437.85807774999989</v>
      </c>
      <c r="R126" s="30">
        <v>2227.91079803</v>
      </c>
      <c r="S126" s="30">
        <v>3471.5051674800002</v>
      </c>
      <c r="T126" s="30">
        <v>1736.9008849899999</v>
      </c>
      <c r="U126" s="30">
        <v>3968.9737964400001</v>
      </c>
    </row>
    <row r="127" spans="1:21" ht="15.6" hidden="1" x14ac:dyDescent="0.25">
      <c r="A127" s="28" t="s">
        <v>32</v>
      </c>
      <c r="B127" s="29">
        <f t="shared" si="19"/>
        <v>11434.838022740001</v>
      </c>
      <c r="C127" s="29">
        <f t="shared" si="20"/>
        <v>5891.45147163</v>
      </c>
      <c r="D127" s="29">
        <v>876.25826108000001</v>
      </c>
      <c r="E127" s="29">
        <v>2689.0953467899999</v>
      </c>
      <c r="F127" s="29">
        <v>280.78414050000003</v>
      </c>
      <c r="G127" s="29">
        <v>2045.31372326</v>
      </c>
      <c r="H127" s="29">
        <f t="shared" si="21"/>
        <v>2653.2853939299998</v>
      </c>
      <c r="I127" s="29">
        <v>78.181303840000012</v>
      </c>
      <c r="J127" s="29">
        <v>657.37994577999996</v>
      </c>
      <c r="K127" s="29">
        <v>448.60835157999986</v>
      </c>
      <c r="L127" s="29">
        <v>1469.1157927300001</v>
      </c>
      <c r="M127" s="29">
        <f t="shared" si="22"/>
        <v>2890.10115718</v>
      </c>
      <c r="N127" s="29">
        <f t="shared" si="23"/>
        <v>1227.7584335600004</v>
      </c>
      <c r="O127" s="29">
        <f t="shared" si="23"/>
        <v>206.03727914999956</v>
      </c>
      <c r="P127" s="29">
        <f t="shared" si="23"/>
        <v>1074.8055990099999</v>
      </c>
      <c r="Q127" s="29">
        <f t="shared" si="23"/>
        <v>381.49984545999973</v>
      </c>
      <c r="R127" s="30">
        <v>2182.1979984800005</v>
      </c>
      <c r="S127" s="30">
        <v>3552.5125717199994</v>
      </c>
      <c r="T127" s="30">
        <v>1804.1980910899997</v>
      </c>
      <c r="U127" s="30">
        <v>3895.9293614499998</v>
      </c>
    </row>
    <row r="128" spans="1:21" ht="15.6" hidden="1" x14ac:dyDescent="0.25">
      <c r="A128" s="28" t="s">
        <v>33</v>
      </c>
      <c r="B128" s="29">
        <f t="shared" si="19"/>
        <v>11399.91035052</v>
      </c>
      <c r="C128" s="29">
        <f t="shared" si="20"/>
        <v>5922.2164039400004</v>
      </c>
      <c r="D128" s="29">
        <v>914.47111170000017</v>
      </c>
      <c r="E128" s="29">
        <v>2669.3835586100004</v>
      </c>
      <c r="F128" s="29">
        <v>288.40273113999996</v>
      </c>
      <c r="G128" s="29">
        <v>2049.9590024899999</v>
      </c>
      <c r="H128" s="29">
        <f t="shared" si="21"/>
        <v>2827.1700825699995</v>
      </c>
      <c r="I128" s="29">
        <v>114.87015584000001</v>
      </c>
      <c r="J128" s="29">
        <v>679.62690398999973</v>
      </c>
      <c r="K128" s="29">
        <v>454.16518194999998</v>
      </c>
      <c r="L128" s="29">
        <v>1578.5078407899998</v>
      </c>
      <c r="M128" s="29">
        <f t="shared" si="22"/>
        <v>2650.5238640100006</v>
      </c>
      <c r="N128" s="29">
        <f t="shared" si="23"/>
        <v>1213.7837550800007</v>
      </c>
      <c r="O128" s="29">
        <f t="shared" si="23"/>
        <v>194.15445337999984</v>
      </c>
      <c r="P128" s="29">
        <f t="shared" si="23"/>
        <v>780.55432711999993</v>
      </c>
      <c r="Q128" s="29">
        <f t="shared" si="23"/>
        <v>462.03132843000026</v>
      </c>
      <c r="R128" s="30">
        <v>2243.1250226200009</v>
      </c>
      <c r="S128" s="30">
        <v>3543.1649159799999</v>
      </c>
      <c r="T128" s="30">
        <v>1523.12224021</v>
      </c>
      <c r="U128" s="30">
        <v>4090.49817171</v>
      </c>
    </row>
    <row r="129" spans="1:21" ht="15.6" hidden="1" x14ac:dyDescent="0.25">
      <c r="A129" s="28" t="s">
        <v>34</v>
      </c>
      <c r="B129" s="29">
        <f t="shared" si="19"/>
        <v>11655.10998614</v>
      </c>
      <c r="C129" s="29">
        <f t="shared" si="20"/>
        <v>6019.3164782799995</v>
      </c>
      <c r="D129" s="29">
        <v>850.97289785000021</v>
      </c>
      <c r="E129" s="29">
        <v>2758.8862862400001</v>
      </c>
      <c r="F129" s="29">
        <v>309.16418523999999</v>
      </c>
      <c r="G129" s="29">
        <v>2100.2931089499998</v>
      </c>
      <c r="H129" s="29">
        <f t="shared" si="21"/>
        <v>2882.1212117900004</v>
      </c>
      <c r="I129" s="29">
        <v>109.30756085000002</v>
      </c>
      <c r="J129" s="29">
        <v>700.00717716999998</v>
      </c>
      <c r="K129" s="29">
        <v>467.43143580999998</v>
      </c>
      <c r="L129" s="29">
        <v>1605.3750379600001</v>
      </c>
      <c r="M129" s="29">
        <f t="shared" si="22"/>
        <v>2753.6722960699999</v>
      </c>
      <c r="N129" s="29">
        <f t="shared" si="23"/>
        <v>1208.1143705900001</v>
      </c>
      <c r="O129" s="29">
        <f t="shared" si="23"/>
        <v>189.44798328000024</v>
      </c>
      <c r="P129" s="29">
        <f t="shared" si="23"/>
        <v>928.79279054999938</v>
      </c>
      <c r="Q129" s="29">
        <f t="shared" si="23"/>
        <v>427.31715165000014</v>
      </c>
      <c r="R129" s="30">
        <v>2168.3948292900004</v>
      </c>
      <c r="S129" s="30">
        <v>3648.3414466900003</v>
      </c>
      <c r="T129" s="30">
        <v>1705.3884115999995</v>
      </c>
      <c r="U129" s="30">
        <v>4132.98529856</v>
      </c>
    </row>
    <row r="130" spans="1:21" ht="15.6" hidden="1" x14ac:dyDescent="0.25">
      <c r="A130" s="28" t="s">
        <v>35</v>
      </c>
      <c r="B130" s="29">
        <f t="shared" si="19"/>
        <v>11661.530436970001</v>
      </c>
      <c r="C130" s="29">
        <f t="shared" si="20"/>
        <v>6090.431832010001</v>
      </c>
      <c r="D130" s="29">
        <v>909.82929411999999</v>
      </c>
      <c r="E130" s="29">
        <v>2776.4284540499998</v>
      </c>
      <c r="F130" s="29">
        <v>308.04844322000002</v>
      </c>
      <c r="G130" s="29">
        <v>2096.1256406200005</v>
      </c>
      <c r="H130" s="29">
        <f t="shared" si="21"/>
        <v>2931.2723908099997</v>
      </c>
      <c r="I130" s="29">
        <v>97.954440939999998</v>
      </c>
      <c r="J130" s="29">
        <v>752.5562511899999</v>
      </c>
      <c r="K130" s="29">
        <v>791.49659497999994</v>
      </c>
      <c r="L130" s="29">
        <v>1289.2651037000001</v>
      </c>
      <c r="M130" s="29">
        <f t="shared" si="22"/>
        <v>2639.8262141499999</v>
      </c>
      <c r="N130" s="29">
        <f t="shared" si="23"/>
        <v>1278.89994017</v>
      </c>
      <c r="O130" s="29">
        <f t="shared" si="23"/>
        <v>201.1021392399997</v>
      </c>
      <c r="P130" s="29">
        <f t="shared" si="23"/>
        <v>762.79325236000011</v>
      </c>
      <c r="Q130" s="29">
        <f t="shared" si="23"/>
        <v>397.03088238000009</v>
      </c>
      <c r="R130" s="30">
        <v>2286.6836752300001</v>
      </c>
      <c r="S130" s="30">
        <v>3730.0868444799994</v>
      </c>
      <c r="T130" s="30">
        <v>1862.3382905600001</v>
      </c>
      <c r="U130" s="30">
        <v>3782.4216267000006</v>
      </c>
    </row>
    <row r="131" spans="1:21" ht="15.6" hidden="1" x14ac:dyDescent="0.25">
      <c r="A131" s="28" t="s">
        <v>36</v>
      </c>
      <c r="B131" s="29">
        <f t="shared" si="19"/>
        <v>11929.36142668</v>
      </c>
      <c r="C131" s="29">
        <f t="shared" si="20"/>
        <v>6237.3948655100003</v>
      </c>
      <c r="D131" s="29">
        <v>992.37874834000002</v>
      </c>
      <c r="E131" s="29">
        <v>2817.8499626499997</v>
      </c>
      <c r="F131" s="29">
        <v>319.43896704000014</v>
      </c>
      <c r="G131" s="29">
        <v>2107.7271874799999</v>
      </c>
      <c r="H131" s="29">
        <f t="shared" si="21"/>
        <v>3067.3028821299995</v>
      </c>
      <c r="I131" s="29">
        <v>98.178958879999996</v>
      </c>
      <c r="J131" s="29">
        <v>783.31214825999996</v>
      </c>
      <c r="K131" s="29">
        <v>440.90300232999999</v>
      </c>
      <c r="L131" s="29">
        <v>1744.9087726599998</v>
      </c>
      <c r="M131" s="29">
        <f t="shared" si="22"/>
        <v>2624.6636790399989</v>
      </c>
      <c r="N131" s="29">
        <f t="shared" si="23"/>
        <v>1178.5375590499996</v>
      </c>
      <c r="O131" s="29">
        <f t="shared" si="23"/>
        <v>212.25592955000002</v>
      </c>
      <c r="P131" s="29">
        <f t="shared" si="23"/>
        <v>843.3608407700001</v>
      </c>
      <c r="Q131" s="29">
        <f t="shared" si="23"/>
        <v>390.50934966999944</v>
      </c>
      <c r="R131" s="30">
        <v>2269.0952662699997</v>
      </c>
      <c r="S131" s="30">
        <v>3813.4180404599997</v>
      </c>
      <c r="T131" s="30">
        <v>1603.7028101400001</v>
      </c>
      <c r="U131" s="30">
        <v>4243.1453098099992</v>
      </c>
    </row>
    <row r="132" spans="1:21" ht="15.6" hidden="1" x14ac:dyDescent="0.25">
      <c r="A132" s="28" t="s">
        <v>37</v>
      </c>
      <c r="B132" s="29">
        <f t="shared" si="19"/>
        <v>12042.25122926</v>
      </c>
      <c r="C132" s="29">
        <f t="shared" si="20"/>
        <v>6303.3730588999997</v>
      </c>
      <c r="D132" s="29">
        <v>945.16911811</v>
      </c>
      <c r="E132" s="29">
        <v>2920.6318050799991</v>
      </c>
      <c r="F132" s="29">
        <v>311.54953896000012</v>
      </c>
      <c r="G132" s="29">
        <v>2126.02259675</v>
      </c>
      <c r="H132" s="29">
        <f t="shared" si="21"/>
        <v>3067.8471613700003</v>
      </c>
      <c r="I132" s="29">
        <v>86.933718430000013</v>
      </c>
      <c r="J132" s="29">
        <v>782.41797007999992</v>
      </c>
      <c r="K132" s="29">
        <v>448.31190614999997</v>
      </c>
      <c r="L132" s="29">
        <v>1750.1835667100002</v>
      </c>
      <c r="M132" s="29">
        <f t="shared" si="22"/>
        <v>2671.0310089900004</v>
      </c>
      <c r="N132" s="29">
        <f t="shared" si="23"/>
        <v>1166.8942494399996</v>
      </c>
      <c r="O132" s="29">
        <f t="shared" si="23"/>
        <v>228.05287413000008</v>
      </c>
      <c r="P132" s="29">
        <f t="shared" si="23"/>
        <v>868.34383840999999</v>
      </c>
      <c r="Q132" s="29">
        <f t="shared" si="23"/>
        <v>407.74004701000035</v>
      </c>
      <c r="R132" s="30">
        <v>2198.9970859799996</v>
      </c>
      <c r="S132" s="30">
        <v>3931.1026492899991</v>
      </c>
      <c r="T132" s="30">
        <v>1628.20528352</v>
      </c>
      <c r="U132" s="30">
        <v>4283.9462104700006</v>
      </c>
    </row>
    <row r="133" spans="1:21" ht="15.6" hidden="1" x14ac:dyDescent="0.25">
      <c r="A133" s="28" t="s">
        <v>38</v>
      </c>
      <c r="B133" s="29">
        <f t="shared" si="19"/>
        <v>12432.654090510001</v>
      </c>
      <c r="C133" s="29">
        <f t="shared" si="20"/>
        <v>6419.6112475600003</v>
      </c>
      <c r="D133" s="29">
        <v>977.85977923999985</v>
      </c>
      <c r="E133" s="29">
        <v>2977.5962449000003</v>
      </c>
      <c r="F133" s="29">
        <v>309.62957451999995</v>
      </c>
      <c r="G133" s="29">
        <v>2154.5256488999999</v>
      </c>
      <c r="H133" s="29">
        <f t="shared" si="21"/>
        <v>3250.1392026500002</v>
      </c>
      <c r="I133" s="29">
        <v>98.001636359999992</v>
      </c>
      <c r="J133" s="29">
        <v>764.71277609999993</v>
      </c>
      <c r="K133" s="29">
        <v>460.93221067000002</v>
      </c>
      <c r="L133" s="29">
        <v>1926.4925795200002</v>
      </c>
      <c r="M133" s="29">
        <f t="shared" si="22"/>
        <v>2762.9036403</v>
      </c>
      <c r="N133" s="29">
        <f t="shared" si="23"/>
        <v>1154.0201636000002</v>
      </c>
      <c r="O133" s="29">
        <f t="shared" si="23"/>
        <v>225.60669772999995</v>
      </c>
      <c r="P133" s="29">
        <f t="shared" si="23"/>
        <v>945.79912570000022</v>
      </c>
      <c r="Q133" s="29">
        <f t="shared" si="23"/>
        <v>437.47765326999979</v>
      </c>
      <c r="R133" s="30">
        <v>2229.8815792</v>
      </c>
      <c r="S133" s="30">
        <v>3967.9157187300002</v>
      </c>
      <c r="T133" s="30">
        <v>1716.3609108900002</v>
      </c>
      <c r="U133" s="30">
        <v>4518.4958816899998</v>
      </c>
    </row>
    <row r="134" spans="1:21" ht="15.6" hidden="1" x14ac:dyDescent="0.25">
      <c r="A134" s="28" t="s">
        <v>39</v>
      </c>
      <c r="B134" s="29">
        <f t="shared" si="19"/>
        <v>12475.783595810002</v>
      </c>
      <c r="C134" s="29">
        <f t="shared" si="20"/>
        <v>6395.8448741600005</v>
      </c>
      <c r="D134" s="29">
        <v>778.70325536999997</v>
      </c>
      <c r="E134" s="29">
        <v>3109.6437595800003</v>
      </c>
      <c r="F134" s="29">
        <v>309.56646377000004</v>
      </c>
      <c r="G134" s="29">
        <v>2197.9313954400004</v>
      </c>
      <c r="H134" s="29">
        <f t="shared" si="21"/>
        <v>3261.5046962000001</v>
      </c>
      <c r="I134" s="29">
        <v>103.48941263000002</v>
      </c>
      <c r="J134" s="29">
        <v>731.25387891999992</v>
      </c>
      <c r="K134" s="29">
        <v>428.65719717000002</v>
      </c>
      <c r="L134" s="29">
        <v>1998.1042074800002</v>
      </c>
      <c r="M134" s="29">
        <f t="shared" si="22"/>
        <v>2818.4340254500016</v>
      </c>
      <c r="N134" s="29">
        <f>R134-D134-I134</f>
        <v>1444.3999876199996</v>
      </c>
      <c r="O134" s="29">
        <f>S134-E134-J134</f>
        <v>243.37742881000065</v>
      </c>
      <c r="P134" s="29">
        <f>T134-F134-K134</f>
        <v>703.51957488000016</v>
      </c>
      <c r="Q134" s="29">
        <f>U134-G134-L134</f>
        <v>427.13703414000111</v>
      </c>
      <c r="R134" s="30">
        <v>2326.5926556199997</v>
      </c>
      <c r="S134" s="30">
        <v>4084.2750673100008</v>
      </c>
      <c r="T134" s="30">
        <v>1441.7432358200001</v>
      </c>
      <c r="U134" s="30">
        <v>4623.1726370600018</v>
      </c>
    </row>
    <row r="135" spans="1:21" ht="15.6" x14ac:dyDescent="0.25">
      <c r="A135" s="32">
        <v>2014</v>
      </c>
      <c r="B135" s="24">
        <v>15453.381102480002</v>
      </c>
      <c r="C135" s="24">
        <v>7188.3697248200006</v>
      </c>
      <c r="D135" s="24">
        <v>884.03469315000007</v>
      </c>
      <c r="E135" s="24">
        <v>3538.4</v>
      </c>
      <c r="F135" s="24">
        <v>338.39098192000006</v>
      </c>
      <c r="G135" s="24">
        <v>2427.5748312900005</v>
      </c>
      <c r="H135" s="24">
        <v>4298.0699313599998</v>
      </c>
      <c r="I135" s="24">
        <v>158.6681676</v>
      </c>
      <c r="J135" s="24">
        <v>965.83333450000009</v>
      </c>
      <c r="K135" s="24">
        <v>297.39951412999994</v>
      </c>
      <c r="L135" s="24">
        <v>2876.1689151299993</v>
      </c>
      <c r="M135" s="24">
        <v>3966.9106647600006</v>
      </c>
      <c r="N135" s="24">
        <v>1691.7301719500001</v>
      </c>
      <c r="O135" s="24">
        <v>504.88785321000023</v>
      </c>
      <c r="P135" s="24">
        <v>1163.0459617900003</v>
      </c>
      <c r="Q135" s="24">
        <v>607.24667781000016</v>
      </c>
      <c r="R135" s="30"/>
      <c r="S135" s="30"/>
      <c r="T135" s="30"/>
      <c r="U135" s="30"/>
    </row>
    <row r="136" spans="1:21" ht="15.6" hidden="1" x14ac:dyDescent="0.25">
      <c r="A136" s="28" t="s">
        <v>28</v>
      </c>
      <c r="B136" s="29">
        <f t="shared" ref="B136:B142" si="24">+C136+M136+H136</f>
        <v>12682.982230280002</v>
      </c>
      <c r="C136" s="29">
        <f t="shared" ref="C136:C142" si="25">SUM(D136:G136)</f>
        <v>6451.4104649500005</v>
      </c>
      <c r="D136" s="29">
        <v>806.02335108999978</v>
      </c>
      <c r="E136" s="29">
        <v>3123.7748464199999</v>
      </c>
      <c r="F136" s="29">
        <v>299.82438132000004</v>
      </c>
      <c r="G136" s="29">
        <v>2221.7878861200002</v>
      </c>
      <c r="H136" s="29">
        <f t="shared" ref="H136:H142" si="26">SUM(I136:L136)</f>
        <v>3383.4003583500003</v>
      </c>
      <c r="I136" s="29">
        <v>189.09022464000003</v>
      </c>
      <c r="J136" s="29">
        <v>729.96729100000005</v>
      </c>
      <c r="K136" s="29">
        <v>432.96957368</v>
      </c>
      <c r="L136" s="29">
        <v>2031.3732690300003</v>
      </c>
      <c r="M136" s="29">
        <f t="shared" ref="M136:M142" si="27">SUM(N136:Q136)</f>
        <v>2848.1714069800014</v>
      </c>
      <c r="N136" s="29">
        <f t="shared" ref="N136:Q143" si="28">R136-D136-I136</f>
        <v>1411.1437701800005</v>
      </c>
      <c r="O136" s="29">
        <f t="shared" si="28"/>
        <v>241.54668814000013</v>
      </c>
      <c r="P136" s="29">
        <f t="shared" si="28"/>
        <v>747.61653039000021</v>
      </c>
      <c r="Q136" s="29">
        <f t="shared" si="28"/>
        <v>447.86441827000044</v>
      </c>
      <c r="R136" s="30">
        <v>2406.2573459100004</v>
      </c>
      <c r="S136" s="30">
        <v>4095.2888255600001</v>
      </c>
      <c r="T136" s="30">
        <v>1480.4104853900001</v>
      </c>
      <c r="U136" s="30">
        <v>4701.0255734200009</v>
      </c>
    </row>
    <row r="137" spans="1:21" ht="15.6" hidden="1" x14ac:dyDescent="0.25">
      <c r="A137" s="28" t="s">
        <v>29</v>
      </c>
      <c r="B137" s="29">
        <f t="shared" si="24"/>
        <v>12926.584412960001</v>
      </c>
      <c r="C137" s="29">
        <f t="shared" si="25"/>
        <v>6591.6606563599998</v>
      </c>
      <c r="D137" s="29">
        <v>909.39596168000026</v>
      </c>
      <c r="E137" s="29">
        <v>3119.1144142700005</v>
      </c>
      <c r="F137" s="29">
        <v>304.95863658000002</v>
      </c>
      <c r="G137" s="29">
        <v>2258.19164383</v>
      </c>
      <c r="H137" s="29">
        <f t="shared" si="26"/>
        <v>3520.3530108699997</v>
      </c>
      <c r="I137" s="29">
        <v>230.47334183000004</v>
      </c>
      <c r="J137" s="29">
        <v>749.6965672299998</v>
      </c>
      <c r="K137" s="29">
        <v>432.14633094999999</v>
      </c>
      <c r="L137" s="29">
        <v>2108.0367708600002</v>
      </c>
      <c r="M137" s="29">
        <f t="shared" si="27"/>
        <v>2814.5707457300005</v>
      </c>
      <c r="N137" s="29">
        <f t="shared" si="28"/>
        <v>1336.6923877499996</v>
      </c>
      <c r="O137" s="29">
        <f t="shared" si="28"/>
        <v>277.87108863000003</v>
      </c>
      <c r="P137" s="29">
        <f t="shared" si="28"/>
        <v>768.23259169000016</v>
      </c>
      <c r="Q137" s="29">
        <f t="shared" si="28"/>
        <v>431.77467766000063</v>
      </c>
      <c r="R137" s="30">
        <v>2476.5616912599999</v>
      </c>
      <c r="S137" s="30">
        <v>4146.6820701300003</v>
      </c>
      <c r="T137" s="30">
        <v>1505.3375592200002</v>
      </c>
      <c r="U137" s="30">
        <v>4798.0030923500008</v>
      </c>
    </row>
    <row r="138" spans="1:21" ht="15.6" hidden="1" x14ac:dyDescent="0.25">
      <c r="A138" s="28" t="s">
        <v>30</v>
      </c>
      <c r="B138" s="29">
        <f t="shared" si="24"/>
        <v>13308.087601419997</v>
      </c>
      <c r="C138" s="29">
        <f t="shared" si="25"/>
        <v>6656.3254772600003</v>
      </c>
      <c r="D138" s="29">
        <v>926.7595037399999</v>
      </c>
      <c r="E138" s="29">
        <v>3150.2905874800003</v>
      </c>
      <c r="F138" s="29">
        <v>329.53296780999995</v>
      </c>
      <c r="G138" s="29">
        <v>2249.7424182300001</v>
      </c>
      <c r="H138" s="29">
        <f t="shared" si="26"/>
        <v>3610.4386832799996</v>
      </c>
      <c r="I138" s="29">
        <v>139.84350463000001</v>
      </c>
      <c r="J138" s="29">
        <v>771.04639010999995</v>
      </c>
      <c r="K138" s="29">
        <v>384.57780867000002</v>
      </c>
      <c r="L138" s="29">
        <v>2314.9709798699996</v>
      </c>
      <c r="M138" s="29">
        <f t="shared" si="27"/>
        <v>3041.3234408799976</v>
      </c>
      <c r="N138" s="29">
        <f t="shared" si="28"/>
        <v>1329.0415002499997</v>
      </c>
      <c r="O138" s="29">
        <f t="shared" si="28"/>
        <v>279.32887561999883</v>
      </c>
      <c r="P138" s="29">
        <f t="shared" si="28"/>
        <v>1006.2444311499999</v>
      </c>
      <c r="Q138" s="29">
        <f t="shared" si="28"/>
        <v>426.70863385999928</v>
      </c>
      <c r="R138" s="30">
        <v>2395.6445086199997</v>
      </c>
      <c r="S138" s="30">
        <v>4200.6658532099991</v>
      </c>
      <c r="T138" s="30">
        <v>1720.3552076299998</v>
      </c>
      <c r="U138" s="30">
        <v>4991.422031959999</v>
      </c>
    </row>
    <row r="139" spans="1:21" ht="15.6" hidden="1" x14ac:dyDescent="0.25">
      <c r="A139" s="28" t="s">
        <v>31</v>
      </c>
      <c r="B139" s="29">
        <f t="shared" si="24"/>
        <v>13615.56091823</v>
      </c>
      <c r="C139" s="29">
        <f t="shared" si="25"/>
        <v>6569.8810599799999</v>
      </c>
      <c r="D139" s="29">
        <v>800.65418823000016</v>
      </c>
      <c r="E139" s="29">
        <v>3266.3043853399995</v>
      </c>
      <c r="F139" s="29">
        <v>333.40620868999997</v>
      </c>
      <c r="G139" s="29">
        <v>2169.5162777199998</v>
      </c>
      <c r="H139" s="29">
        <f t="shared" si="26"/>
        <v>3624.7059700700001</v>
      </c>
      <c r="I139" s="29">
        <v>115.89015348</v>
      </c>
      <c r="J139" s="29">
        <v>855.40462407999996</v>
      </c>
      <c r="K139" s="29">
        <v>317.95375588000002</v>
      </c>
      <c r="L139" s="29">
        <v>2335.4574366300003</v>
      </c>
      <c r="M139" s="29">
        <f t="shared" si="27"/>
        <v>3420.9738881800008</v>
      </c>
      <c r="N139" s="29">
        <f t="shared" si="28"/>
        <v>1496.41381062</v>
      </c>
      <c r="O139" s="29">
        <f t="shared" si="28"/>
        <v>296.77697185000022</v>
      </c>
      <c r="P139" s="29">
        <f t="shared" si="28"/>
        <v>1268.76184584</v>
      </c>
      <c r="Q139" s="29">
        <f t="shared" si="28"/>
        <v>359.02125987000045</v>
      </c>
      <c r="R139" s="30">
        <v>2412.9581523300003</v>
      </c>
      <c r="S139" s="30">
        <v>4418.4859812699997</v>
      </c>
      <c r="T139" s="30">
        <v>1920.1218104100001</v>
      </c>
      <c r="U139" s="30">
        <v>4863.9949742200006</v>
      </c>
    </row>
    <row r="140" spans="1:21" ht="15.6" hidden="1" x14ac:dyDescent="0.25">
      <c r="A140" s="28" t="s">
        <v>32</v>
      </c>
      <c r="B140" s="29">
        <f t="shared" si="24"/>
        <v>13637.018378619998</v>
      </c>
      <c r="C140" s="29">
        <f t="shared" si="25"/>
        <v>6643.045191879999</v>
      </c>
      <c r="D140" s="29">
        <v>815.45175207</v>
      </c>
      <c r="E140" s="29">
        <v>3343.3968147099999</v>
      </c>
      <c r="F140" s="29">
        <v>316.86015936000001</v>
      </c>
      <c r="G140" s="29">
        <v>2167.3364657399998</v>
      </c>
      <c r="H140" s="29">
        <f t="shared" si="26"/>
        <v>3684.2011206099992</v>
      </c>
      <c r="I140" s="29">
        <v>102.12635584</v>
      </c>
      <c r="J140" s="29">
        <v>857.33401172999993</v>
      </c>
      <c r="K140" s="29">
        <v>327.89372947999999</v>
      </c>
      <c r="L140" s="29">
        <v>2396.8470235599993</v>
      </c>
      <c r="M140" s="29">
        <f t="shared" si="27"/>
        <v>3309.7720661299986</v>
      </c>
      <c r="N140" s="29">
        <f t="shared" si="28"/>
        <v>1447.13395455</v>
      </c>
      <c r="O140" s="29">
        <f t="shared" si="28"/>
        <v>319.17640589999974</v>
      </c>
      <c r="P140" s="29">
        <f t="shared" si="28"/>
        <v>1065.4318082799998</v>
      </c>
      <c r="Q140" s="29">
        <f t="shared" si="28"/>
        <v>478.0298973999993</v>
      </c>
      <c r="R140" s="30">
        <v>2364.7120624600002</v>
      </c>
      <c r="S140" s="30">
        <v>4519.9072323399996</v>
      </c>
      <c r="T140" s="30">
        <v>1710.1856971199998</v>
      </c>
      <c r="U140" s="30">
        <v>5042.2133866999984</v>
      </c>
    </row>
    <row r="141" spans="1:21" ht="15.6" hidden="1" x14ac:dyDescent="0.25">
      <c r="A141" s="28" t="s">
        <v>33</v>
      </c>
      <c r="B141" s="29">
        <f t="shared" si="24"/>
        <v>13991.379577760001</v>
      </c>
      <c r="C141" s="29">
        <f t="shared" si="25"/>
        <v>6720.5955842000003</v>
      </c>
      <c r="D141" s="29">
        <v>798.48918222999998</v>
      </c>
      <c r="E141" s="29">
        <v>3399.7615410499998</v>
      </c>
      <c r="F141" s="29">
        <v>331.28414517999994</v>
      </c>
      <c r="G141" s="29">
        <v>2191.0607157400004</v>
      </c>
      <c r="H141" s="29">
        <f t="shared" si="26"/>
        <v>4091.3691251499999</v>
      </c>
      <c r="I141" s="29">
        <v>107.87198387000001</v>
      </c>
      <c r="J141" s="29">
        <v>921.95101441000008</v>
      </c>
      <c r="K141" s="29">
        <v>307.12357411999994</v>
      </c>
      <c r="L141" s="29">
        <v>2754.4225527499998</v>
      </c>
      <c r="M141" s="29">
        <f t="shared" si="27"/>
        <v>3179.4148684100005</v>
      </c>
      <c r="N141" s="29">
        <f t="shared" si="28"/>
        <v>1510.1236208900004</v>
      </c>
      <c r="O141" s="29">
        <f t="shared" si="28"/>
        <v>345.73173261999989</v>
      </c>
      <c r="P141" s="29">
        <f t="shared" si="28"/>
        <v>853.5708219400002</v>
      </c>
      <c r="Q141" s="29">
        <f t="shared" si="28"/>
        <v>469.98869295999975</v>
      </c>
      <c r="R141" s="35">
        <v>2416.4847869900004</v>
      </c>
      <c r="S141" s="35">
        <v>4667.4442880799998</v>
      </c>
      <c r="T141" s="35">
        <v>1491.9785412400001</v>
      </c>
      <c r="U141" s="36">
        <v>5415.47196145</v>
      </c>
    </row>
    <row r="142" spans="1:21" ht="15.6" hidden="1" x14ac:dyDescent="0.25">
      <c r="A142" s="28" t="s">
        <v>34</v>
      </c>
      <c r="B142" s="29">
        <f t="shared" si="24"/>
        <v>14558.072714710001</v>
      </c>
      <c r="C142" s="29">
        <f t="shared" si="25"/>
        <v>6940.0354102000001</v>
      </c>
      <c r="D142" s="29">
        <f>922794.44829/1000</f>
        <v>922.79444828999999</v>
      </c>
      <c r="E142" s="29">
        <f>3480768.01241/1000</f>
        <v>3480.7680124099998</v>
      </c>
      <c r="F142" s="29">
        <f>314189.3798/1000</f>
        <v>314.18937979999998</v>
      </c>
      <c r="G142" s="29">
        <f>2222283.5697/1000</f>
        <v>2222.2835697</v>
      </c>
      <c r="H142" s="29">
        <f t="shared" si="26"/>
        <v>4082.9599228900006</v>
      </c>
      <c r="I142" s="29">
        <f>114975.21332/1000</f>
        <v>114.97521331999999</v>
      </c>
      <c r="J142" s="29">
        <f>922620.73223/1000</f>
        <v>922.62073222999993</v>
      </c>
      <c r="K142" s="29">
        <f>307591.83097/1000</f>
        <v>307.59183096999999</v>
      </c>
      <c r="L142" s="29">
        <f>2737772.14637/1000</f>
        <v>2737.7721463700004</v>
      </c>
      <c r="M142" s="29">
        <f t="shared" si="27"/>
        <v>3535.0773816199999</v>
      </c>
      <c r="N142" s="29">
        <f t="shared" si="28"/>
        <v>1541.5991869300003</v>
      </c>
      <c r="O142" s="29">
        <f t="shared" si="28"/>
        <v>372.36639394000008</v>
      </c>
      <c r="P142" s="29">
        <f t="shared" si="28"/>
        <v>1172.2791921500002</v>
      </c>
      <c r="Q142" s="29">
        <f t="shared" si="28"/>
        <v>448.83260859999928</v>
      </c>
      <c r="R142" s="35">
        <f>2579368.84854/1000</f>
        <v>2579.3688485400003</v>
      </c>
      <c r="S142" s="35">
        <f>4775755.13858/1000</f>
        <v>4775.7551385799998</v>
      </c>
      <c r="T142" s="35">
        <f>1794060.40292/1000</f>
        <v>1794.0604029200001</v>
      </c>
      <c r="U142" s="36">
        <f>5408888.32467/1000</f>
        <v>5408.8883246699997</v>
      </c>
    </row>
    <row r="143" spans="1:21" ht="15.6" hidden="1" x14ac:dyDescent="0.25">
      <c r="A143" s="28" t="s">
        <v>35</v>
      </c>
      <c r="B143" s="29">
        <f>+C143+M143+H143</f>
        <v>14639.824534340001</v>
      </c>
      <c r="C143" s="29">
        <f>SUM(D143:G143)</f>
        <v>6992.7978599899998</v>
      </c>
      <c r="D143" s="29">
        <v>953.78570688000013</v>
      </c>
      <c r="E143" s="29">
        <v>3493.2356249999998</v>
      </c>
      <c r="F143" s="29">
        <v>311.10804916000001</v>
      </c>
      <c r="G143" s="29">
        <v>2234.66847895</v>
      </c>
      <c r="H143" s="29">
        <f>SUM(I143:L143)</f>
        <v>4022.5627189699994</v>
      </c>
      <c r="I143" s="29">
        <v>100.94058175000001</v>
      </c>
      <c r="J143" s="29">
        <v>926.05722303000005</v>
      </c>
      <c r="K143" s="29">
        <v>301.58175446999996</v>
      </c>
      <c r="L143" s="29">
        <v>2693.9831597199995</v>
      </c>
      <c r="M143" s="29">
        <f>SUM(N143:Q143)</f>
        <v>3624.4639553800016</v>
      </c>
      <c r="N143" s="29">
        <f>R143-D143-I143</f>
        <v>1505.0117839600005</v>
      </c>
      <c r="O143" s="29">
        <f t="shared" si="28"/>
        <v>413.7243252800007</v>
      </c>
      <c r="P143" s="29">
        <f t="shared" si="28"/>
        <v>1253.99722316</v>
      </c>
      <c r="Q143" s="29">
        <f>U143-G143-L143</f>
        <v>451.73062298000059</v>
      </c>
      <c r="R143" s="35">
        <v>2559.7380725900007</v>
      </c>
      <c r="S143" s="35">
        <v>4833.0171733100005</v>
      </c>
      <c r="T143" s="35">
        <v>1866.6870267900001</v>
      </c>
      <c r="U143" s="36">
        <v>5380.3822616500001</v>
      </c>
    </row>
    <row r="144" spans="1:21" ht="15.6" hidden="1" x14ac:dyDescent="0.25">
      <c r="A144" s="28" t="s">
        <v>36</v>
      </c>
      <c r="B144" s="29">
        <f>+C144+M144+H144</f>
        <v>14531.527112579999</v>
      </c>
      <c r="C144" s="29">
        <f>SUM(D144:G144)</f>
        <v>6959.6658804500012</v>
      </c>
      <c r="D144" s="29">
        <v>903.57757220000008</v>
      </c>
      <c r="E144" s="29">
        <v>3517.4985903100005</v>
      </c>
      <c r="F144" s="29">
        <v>329.38450423000012</v>
      </c>
      <c r="G144" s="29">
        <v>2209.2052137100009</v>
      </c>
      <c r="H144" s="29">
        <f>SUM(I144:L144)</f>
        <v>4085.6176387099995</v>
      </c>
      <c r="I144" s="29">
        <v>129.77192485</v>
      </c>
      <c r="J144" s="29">
        <v>940.09320977000004</v>
      </c>
      <c r="K144" s="29">
        <v>293.44312536000001</v>
      </c>
      <c r="L144" s="29">
        <v>2722.3093787299995</v>
      </c>
      <c r="M144" s="29">
        <f>SUM(N144:Q144)</f>
        <v>3486.2435934200003</v>
      </c>
      <c r="N144" s="29">
        <f>R144-D144-I144</f>
        <v>1461.46088224</v>
      </c>
      <c r="O144" s="29">
        <f>S144-E144-J144</f>
        <v>464.22081931000014</v>
      </c>
      <c r="P144" s="29">
        <f>T144-F144-K144</f>
        <v>1124.1474003999999</v>
      </c>
      <c r="Q144" s="29">
        <f>U144-G144-L144</f>
        <v>436.41449147000003</v>
      </c>
      <c r="R144" s="35">
        <v>2494.8103792900001</v>
      </c>
      <c r="S144" s="35">
        <v>4921.8126193900007</v>
      </c>
      <c r="T144" s="35">
        <v>1746.9750299900002</v>
      </c>
      <c r="U144" s="36">
        <v>5367.9290839100004</v>
      </c>
    </row>
    <row r="145" spans="1:21" ht="15.6" hidden="1" x14ac:dyDescent="0.25">
      <c r="A145" s="28" t="s">
        <v>37</v>
      </c>
      <c r="B145" s="29">
        <f>+C145+M145+H145</f>
        <v>14826.703069280002</v>
      </c>
      <c r="C145" s="29">
        <f>SUM(D145:G145)</f>
        <v>7005.4142666900016</v>
      </c>
      <c r="D145" s="29">
        <v>872.47568078000006</v>
      </c>
      <c r="E145" s="29">
        <v>3566.7440125400008</v>
      </c>
      <c r="F145" s="29">
        <v>342.17221251999996</v>
      </c>
      <c r="G145" s="29">
        <v>2224.02236085</v>
      </c>
      <c r="H145" s="29">
        <f>SUM(I145:L145)</f>
        <v>4088.1035528699995</v>
      </c>
      <c r="I145" s="29">
        <v>104.64634278000001</v>
      </c>
      <c r="J145" s="29">
        <v>968.15920382000002</v>
      </c>
      <c r="K145" s="29">
        <v>303.87956991999999</v>
      </c>
      <c r="L145" s="29">
        <v>2711.4184363499994</v>
      </c>
      <c r="M145" s="29">
        <f>SUM(N145:Q145)</f>
        <v>3733.1852497200011</v>
      </c>
      <c r="N145" s="29">
        <f>R145-D145-I145</f>
        <v>1428.3990951999999</v>
      </c>
      <c r="O145" s="29">
        <f>S145-E145-J145</f>
        <v>544.73330276000036</v>
      </c>
      <c r="P145" s="29">
        <f>T145-F145-K145</f>
        <v>1118.4555750200004</v>
      </c>
      <c r="Q145" s="29">
        <f>U145-G145-L145</f>
        <v>641.59727674000032</v>
      </c>
      <c r="R145" s="35">
        <v>2405.5211187599998</v>
      </c>
      <c r="S145" s="35">
        <v>5079.6365191200011</v>
      </c>
      <c r="T145" s="35">
        <v>1764.5073574600003</v>
      </c>
      <c r="U145" s="36">
        <v>5577.0380739399998</v>
      </c>
    </row>
    <row r="146" spans="1:21" ht="15.6" hidden="1" x14ac:dyDescent="0.25">
      <c r="A146" s="28" t="s">
        <v>38</v>
      </c>
      <c r="B146" s="29">
        <v>15312.03213983</v>
      </c>
      <c r="C146" s="29">
        <v>7086.3795704900003</v>
      </c>
      <c r="D146" s="29">
        <v>876.08846697000001</v>
      </c>
      <c r="E146" s="29">
        <v>3606.0267997400001</v>
      </c>
      <c r="F146" s="29">
        <v>351.80444329000005</v>
      </c>
      <c r="G146" s="29">
        <v>2252.4598604900002</v>
      </c>
      <c r="H146" s="29">
        <v>4131.4206027699993</v>
      </c>
      <c r="I146" s="29">
        <v>107.8</v>
      </c>
      <c r="J146" s="29">
        <v>978.67205638000007</v>
      </c>
      <c r="K146" s="29">
        <v>305.29069709999999</v>
      </c>
      <c r="L146" s="29">
        <v>2739.6150514199994</v>
      </c>
      <c r="M146" s="29">
        <f>(B146-H146-C146)</f>
        <v>4094.2319665700015</v>
      </c>
      <c r="N146" s="29">
        <f t="shared" ref="N146:Q147" si="29">(R146-D146-I146)</f>
        <v>1500.5733668700002</v>
      </c>
      <c r="O146" s="29">
        <f t="shared" si="29"/>
        <v>573.87869047000038</v>
      </c>
      <c r="P146" s="29">
        <f t="shared" si="29"/>
        <v>1391.8107113200001</v>
      </c>
      <c r="Q146" s="29">
        <f t="shared" si="29"/>
        <v>628.01199578000023</v>
      </c>
      <c r="R146" s="35">
        <v>2484.4618338400001</v>
      </c>
      <c r="S146" s="35">
        <v>5158.5775465900006</v>
      </c>
      <c r="T146" s="35">
        <v>2048.9058517100002</v>
      </c>
      <c r="U146" s="36">
        <v>5620.0869076899999</v>
      </c>
    </row>
    <row r="147" spans="1:21" ht="15.6" hidden="1" x14ac:dyDescent="0.25">
      <c r="A147" s="28" t="s">
        <v>39</v>
      </c>
      <c r="B147" s="29">
        <v>15453.381102480002</v>
      </c>
      <c r="C147" s="29">
        <v>7188.3697248200006</v>
      </c>
      <c r="D147" s="29">
        <v>884.03469315000007</v>
      </c>
      <c r="E147" s="29">
        <v>3538.4</v>
      </c>
      <c r="F147" s="29">
        <v>338.39098192000006</v>
      </c>
      <c r="G147" s="29">
        <v>2427.5748312900005</v>
      </c>
      <c r="H147" s="29">
        <v>4298.0699313599998</v>
      </c>
      <c r="I147" s="29">
        <v>158.6681676</v>
      </c>
      <c r="J147" s="29">
        <v>965.83333450000009</v>
      </c>
      <c r="K147" s="29">
        <v>297.39951412999994</v>
      </c>
      <c r="L147" s="29">
        <v>2876.1689151299993</v>
      </c>
      <c r="M147" s="29">
        <f>SUM(N147:Q147)</f>
        <v>3966.9106647600006</v>
      </c>
      <c r="N147" s="29">
        <f t="shared" si="29"/>
        <v>1691.7301719500001</v>
      </c>
      <c r="O147" s="29">
        <f t="shared" si="29"/>
        <v>504.88785321000023</v>
      </c>
      <c r="P147" s="29">
        <f t="shared" si="29"/>
        <v>1163.0459617900003</v>
      </c>
      <c r="Q147" s="29">
        <f t="shared" si="29"/>
        <v>607.24667781000016</v>
      </c>
      <c r="R147" s="35">
        <v>2734.4330327000002</v>
      </c>
      <c r="S147" s="35">
        <v>5009.1211877100004</v>
      </c>
      <c r="T147" s="35">
        <v>1798.8364578400003</v>
      </c>
      <c r="U147" s="35">
        <v>5910.9904242299999</v>
      </c>
    </row>
    <row r="148" spans="1:21" ht="15.6" x14ac:dyDescent="0.25">
      <c r="A148" s="28" t="s">
        <v>40</v>
      </c>
      <c r="B148" s="24">
        <v>23431.389446500005</v>
      </c>
      <c r="C148" s="24">
        <v>9473.9352678300002</v>
      </c>
      <c r="D148" s="24">
        <v>440.88992102999987</v>
      </c>
      <c r="E148" s="24">
        <v>979.32410602999994</v>
      </c>
      <c r="F148" s="24">
        <v>1200.3200105899998</v>
      </c>
      <c r="G148" s="24">
        <v>6853.4012301800003</v>
      </c>
      <c r="H148" s="24">
        <v>6358.7762940699995</v>
      </c>
      <c r="I148" s="24">
        <v>89.062323120000016</v>
      </c>
      <c r="J148" s="24">
        <v>603.39636632999998</v>
      </c>
      <c r="K148" s="24">
        <v>628.29423988999997</v>
      </c>
      <c r="L148" s="24">
        <v>5038.0233647300001</v>
      </c>
      <c r="M148" s="24">
        <v>7630.3589705799986</v>
      </c>
      <c r="N148" s="24">
        <v>1703.2633654700003</v>
      </c>
      <c r="O148" s="24">
        <v>485.73158481999997</v>
      </c>
      <c r="P148" s="24">
        <v>3910.8967744999995</v>
      </c>
      <c r="Q148" s="24">
        <v>1498.7861598100008</v>
      </c>
      <c r="R148" s="35"/>
      <c r="S148" s="35"/>
      <c r="T148" s="35"/>
      <c r="U148" s="35"/>
    </row>
    <row r="149" spans="1:21" ht="15.6" hidden="1" x14ac:dyDescent="0.25">
      <c r="A149" s="28" t="s">
        <v>28</v>
      </c>
      <c r="B149" s="29">
        <v>15134.968000000001</v>
      </c>
      <c r="C149" s="29">
        <v>7121.3389999999999</v>
      </c>
      <c r="D149" s="29">
        <v>892.476</v>
      </c>
      <c r="E149" s="29">
        <v>3383.846</v>
      </c>
      <c r="F149" s="29">
        <v>337.61799999999999</v>
      </c>
      <c r="G149" s="29">
        <v>2507.3969999999999</v>
      </c>
      <c r="H149" s="29">
        <v>4246.9399999999996</v>
      </c>
      <c r="I149" s="29">
        <v>106.6818</v>
      </c>
      <c r="J149" s="29">
        <v>974.97500000000002</v>
      </c>
      <c r="K149" s="29">
        <v>276.45299999999997</v>
      </c>
      <c r="L149" s="29">
        <v>2888.828</v>
      </c>
      <c r="M149" s="29">
        <f>SUM(N149:Q149)</f>
        <v>3766.6911999999998</v>
      </c>
      <c r="N149" s="29">
        <f t="shared" ref="N149:Q150" si="30">(R149-D149-I149)</f>
        <v>1457.7402</v>
      </c>
      <c r="O149" s="29">
        <f t="shared" si="30"/>
        <v>514.23800000000017</v>
      </c>
      <c r="P149" s="29">
        <f t="shared" si="30"/>
        <v>1207.5640000000001</v>
      </c>
      <c r="Q149" s="29">
        <f t="shared" si="30"/>
        <v>587.14899999999989</v>
      </c>
      <c r="R149" s="35">
        <v>2456.8980000000001</v>
      </c>
      <c r="S149" s="35">
        <v>4873.0590000000002</v>
      </c>
      <c r="T149" s="35">
        <v>1821.635</v>
      </c>
      <c r="U149" s="35">
        <v>5983.3739999999998</v>
      </c>
    </row>
    <row r="150" spans="1:21" ht="15.6" hidden="1" x14ac:dyDescent="0.25">
      <c r="A150" s="28" t="s">
        <v>29</v>
      </c>
      <c r="B150" s="29">
        <v>18481.656999999999</v>
      </c>
      <c r="C150" s="29">
        <v>7932.7</v>
      </c>
      <c r="D150" s="29">
        <v>739.6</v>
      </c>
      <c r="E150" s="29">
        <v>2248.1999999999998</v>
      </c>
      <c r="F150" s="29">
        <v>621.6</v>
      </c>
      <c r="G150" s="29">
        <v>4323.3</v>
      </c>
      <c r="H150" s="29">
        <v>6170.8190000000004</v>
      </c>
      <c r="I150" s="29">
        <v>83.436000000000007</v>
      </c>
      <c r="J150" s="29">
        <v>1159.2494999999999</v>
      </c>
      <c r="K150" s="29">
        <v>426.33699999999999</v>
      </c>
      <c r="L150" s="29">
        <v>4501.7960000000003</v>
      </c>
      <c r="M150" s="29">
        <f>SUM(N150:Q150)</f>
        <v>4378.1014999999989</v>
      </c>
      <c r="N150" s="29">
        <f t="shared" si="30"/>
        <v>1435.164</v>
      </c>
      <c r="O150" s="29">
        <f t="shared" si="30"/>
        <v>454.11050000000023</v>
      </c>
      <c r="P150" s="29">
        <f t="shared" si="30"/>
        <v>1689.623</v>
      </c>
      <c r="Q150" s="29">
        <f t="shared" si="30"/>
        <v>799.20399999999881</v>
      </c>
      <c r="R150" s="35">
        <v>2258.1999999999998</v>
      </c>
      <c r="S150" s="35">
        <v>3861.56</v>
      </c>
      <c r="T150" s="35">
        <v>2737.56</v>
      </c>
      <c r="U150" s="36">
        <v>9624.2999999999993</v>
      </c>
    </row>
    <row r="151" spans="1:21" ht="15.6" hidden="1" x14ac:dyDescent="0.25">
      <c r="A151" s="28" t="s">
        <v>30</v>
      </c>
      <c r="B151" s="29">
        <v>18519.064999999999</v>
      </c>
      <c r="C151" s="29">
        <v>7781.6453000000001</v>
      </c>
      <c r="D151" s="29">
        <v>660.48900000000003</v>
      </c>
      <c r="E151" s="29">
        <v>2036.5438999999999</v>
      </c>
      <c r="F151" s="29">
        <v>620.08199999999999</v>
      </c>
      <c r="G151" s="29">
        <v>4464.5280000000002</v>
      </c>
      <c r="H151" s="29">
        <v>6094.5288</v>
      </c>
      <c r="I151" s="29">
        <v>80.170199999999994</v>
      </c>
      <c r="J151" s="29">
        <v>1073.924</v>
      </c>
      <c r="K151" s="29">
        <v>411.54050000000001</v>
      </c>
      <c r="L151" s="29">
        <v>4528.893</v>
      </c>
      <c r="M151" s="29">
        <v>4642.8942999999999</v>
      </c>
      <c r="N151" s="29">
        <v>1266.7214999999999</v>
      </c>
      <c r="O151" s="29">
        <v>428.97700000000009</v>
      </c>
      <c r="P151" s="29">
        <v>2087.9335000000001</v>
      </c>
      <c r="Q151" s="29">
        <v>859.26230000000032</v>
      </c>
      <c r="R151" s="35">
        <v>2007.3806999999999</v>
      </c>
      <c r="S151" s="35">
        <v>3539.4449</v>
      </c>
      <c r="T151" s="35">
        <v>3119.556</v>
      </c>
      <c r="U151" s="36">
        <v>9852.6833000000006</v>
      </c>
    </row>
    <row r="152" spans="1:21" ht="15.6" hidden="1" x14ac:dyDescent="0.25">
      <c r="A152" s="28" t="s">
        <v>31</v>
      </c>
      <c r="B152" s="29">
        <v>18831.062000000002</v>
      </c>
      <c r="C152" s="29">
        <v>7717.2438000000002</v>
      </c>
      <c r="D152" s="29">
        <v>574.76030000000003</v>
      </c>
      <c r="E152" s="29">
        <v>1670.3175000000001</v>
      </c>
      <c r="F152" s="29">
        <v>643.78160000000003</v>
      </c>
      <c r="G152" s="29">
        <v>4828.3842999999997</v>
      </c>
      <c r="H152" s="29">
        <v>6263.66</v>
      </c>
      <c r="I152" s="29">
        <v>68.051299999999998</v>
      </c>
      <c r="J152" s="29">
        <v>983.22320000000002</v>
      </c>
      <c r="K152" s="29">
        <v>633.93520000000001</v>
      </c>
      <c r="L152" s="29">
        <v>4578.4503000000004</v>
      </c>
      <c r="M152" s="29">
        <v>4850.1581999999999</v>
      </c>
      <c r="N152" s="29">
        <v>1315.81</v>
      </c>
      <c r="O152" s="29">
        <v>394.94189999999969</v>
      </c>
      <c r="P152" s="29">
        <v>1832.7671</v>
      </c>
      <c r="Q152" s="29">
        <v>1306.6391999999996</v>
      </c>
      <c r="R152" s="35">
        <v>1958.6215999999999</v>
      </c>
      <c r="S152" s="35">
        <v>3048.4825999999998</v>
      </c>
      <c r="T152" s="35">
        <v>3110.4839000000002</v>
      </c>
      <c r="U152" s="36">
        <v>10713.4738</v>
      </c>
    </row>
    <row r="153" spans="1:21" ht="15.6" hidden="1" x14ac:dyDescent="0.25">
      <c r="A153" s="28" t="s">
        <v>32</v>
      </c>
      <c r="B153" s="29">
        <v>18575.261172389997</v>
      </c>
      <c r="C153" s="29">
        <v>7601.0539698399998</v>
      </c>
      <c r="D153" s="29">
        <v>571.79054651000001</v>
      </c>
      <c r="E153" s="29">
        <v>1600.8070183500001</v>
      </c>
      <c r="F153" s="29">
        <v>605.9892078900001</v>
      </c>
      <c r="G153" s="29">
        <v>4822.4671970899999</v>
      </c>
      <c r="H153" s="29">
        <v>6142.6420843799997</v>
      </c>
      <c r="I153" s="29">
        <v>75.740098830000008</v>
      </c>
      <c r="J153" s="29">
        <v>950.52070342000002</v>
      </c>
      <c r="K153" s="29">
        <v>741.50690688999998</v>
      </c>
      <c r="L153" s="29">
        <v>4374.8743752399996</v>
      </c>
      <c r="M153" s="29">
        <f>SUM(N153:Q153)</f>
        <v>4831.5651181699986</v>
      </c>
      <c r="N153" s="29">
        <f>(R153-D153-I153)</f>
        <v>1314.7585579700001</v>
      </c>
      <c r="O153" s="29">
        <f>(S153-E153-J153)</f>
        <v>443.38101635000021</v>
      </c>
      <c r="P153" s="29">
        <f>(T153-F153-K153)</f>
        <v>1838.6990573600003</v>
      </c>
      <c r="Q153" s="29">
        <f>(U153-G153-L153)</f>
        <v>1234.726486489998</v>
      </c>
      <c r="R153" s="35">
        <v>1962.2892033100002</v>
      </c>
      <c r="S153" s="35">
        <v>2994.7087381200004</v>
      </c>
      <c r="T153" s="35">
        <v>3186.1951721400005</v>
      </c>
      <c r="U153" s="36">
        <v>10432.068058819998</v>
      </c>
    </row>
    <row r="154" spans="1:21" ht="15.6" hidden="1" x14ac:dyDescent="0.25">
      <c r="A154" s="28" t="s">
        <v>33</v>
      </c>
      <c r="B154" s="29">
        <v>18231.558145329996</v>
      </c>
      <c r="C154" s="29">
        <v>7653.5739775600005</v>
      </c>
      <c r="D154" s="29">
        <v>623.7291557399999</v>
      </c>
      <c r="E154" s="29">
        <v>1556.1975219699998</v>
      </c>
      <c r="F154" s="29">
        <v>650.28054799999984</v>
      </c>
      <c r="G154" s="29">
        <v>4823.3667518500006</v>
      </c>
      <c r="H154" s="29">
        <v>5713.9065187999995</v>
      </c>
      <c r="I154" s="29">
        <v>79.131282709999994</v>
      </c>
      <c r="J154" s="29">
        <v>916.72427033999986</v>
      </c>
      <c r="K154" s="29">
        <v>727.87184375999993</v>
      </c>
      <c r="L154" s="29">
        <v>3990.1791219900001</v>
      </c>
      <c r="M154" s="29">
        <v>4864.0776489699992</v>
      </c>
      <c r="N154" s="29">
        <v>1328.7262649899999</v>
      </c>
      <c r="O154" s="29">
        <v>529.57196250000004</v>
      </c>
      <c r="P154" s="29">
        <v>1891.8844096000003</v>
      </c>
      <c r="Q154" s="29">
        <v>1113.8950118799989</v>
      </c>
      <c r="R154" s="35">
        <v>2031.5867034399998</v>
      </c>
      <c r="S154" s="35">
        <v>3002.4937548099997</v>
      </c>
      <c r="T154" s="35">
        <v>3270.03680136</v>
      </c>
      <c r="U154" s="36">
        <v>9927.4408857199996</v>
      </c>
    </row>
    <row r="155" spans="1:21" ht="15.6" hidden="1" x14ac:dyDescent="0.25">
      <c r="A155" s="28" t="s">
        <v>34</v>
      </c>
      <c r="B155" s="29">
        <v>18213.55173241</v>
      </c>
      <c r="C155" s="29">
        <v>7605.1210989900001</v>
      </c>
      <c r="D155" s="29">
        <v>615.08488918999979</v>
      </c>
      <c r="E155" s="29">
        <v>1523.5865833899998</v>
      </c>
      <c r="F155" s="29">
        <v>656.40470650999998</v>
      </c>
      <c r="G155" s="29">
        <v>4810.0449199000004</v>
      </c>
      <c r="H155" s="29">
        <v>5667.5295810100006</v>
      </c>
      <c r="I155" s="29">
        <v>68.727934330000011</v>
      </c>
      <c r="J155" s="29">
        <v>895.27442808000012</v>
      </c>
      <c r="K155" s="29">
        <v>768.38386080999999</v>
      </c>
      <c r="L155" s="29">
        <v>3935.1433577900007</v>
      </c>
      <c r="M155" s="29">
        <v>4940.9010524099995</v>
      </c>
      <c r="N155" s="29">
        <v>1241.6207604000001</v>
      </c>
      <c r="O155" s="29">
        <v>535.39500273999977</v>
      </c>
      <c r="P155" s="29">
        <v>2040.9596329099995</v>
      </c>
      <c r="Q155" s="29">
        <v>1122.9256563600002</v>
      </c>
      <c r="R155" s="35">
        <v>1925.4335839199998</v>
      </c>
      <c r="S155" s="35">
        <v>2954.2560142099996</v>
      </c>
      <c r="T155" s="35">
        <v>3465.7482002299994</v>
      </c>
      <c r="U155" s="36">
        <v>9868.1139340500013</v>
      </c>
    </row>
    <row r="156" spans="1:21" ht="15.6" hidden="1" x14ac:dyDescent="0.25">
      <c r="A156" s="28" t="s">
        <v>35</v>
      </c>
      <c r="B156" s="29">
        <v>17658.05866011</v>
      </c>
      <c r="C156" s="29">
        <v>7320.3477984499996</v>
      </c>
      <c r="D156" s="29">
        <v>471.51166130000001</v>
      </c>
      <c r="E156" s="29">
        <v>1376.43405375</v>
      </c>
      <c r="F156" s="29">
        <v>675.66764136999996</v>
      </c>
      <c r="G156" s="29">
        <v>4796.7344420299996</v>
      </c>
      <c r="H156" s="29">
        <v>5300.2686472300002</v>
      </c>
      <c r="I156" s="29">
        <v>68.921230010000002</v>
      </c>
      <c r="J156" s="29">
        <v>846.49067882999998</v>
      </c>
      <c r="K156" s="29">
        <v>496.15951104000015</v>
      </c>
      <c r="L156" s="29">
        <v>3888.6972273500005</v>
      </c>
      <c r="M156" s="29">
        <v>5037.4422144299979</v>
      </c>
      <c r="N156" s="29">
        <v>1125.1704191399999</v>
      </c>
      <c r="O156" s="29">
        <v>545.90173054999946</v>
      </c>
      <c r="P156" s="29">
        <v>2276.1549815999997</v>
      </c>
      <c r="Q156" s="29">
        <v>1090.2150831399986</v>
      </c>
      <c r="R156" s="35">
        <v>1665.60331045</v>
      </c>
      <c r="S156" s="35">
        <v>2768.8264631299994</v>
      </c>
      <c r="T156" s="35">
        <v>3447.9821340099998</v>
      </c>
      <c r="U156" s="36">
        <v>9775.6467525199987</v>
      </c>
    </row>
    <row r="157" spans="1:21" ht="15.6" hidden="1" x14ac:dyDescent="0.25">
      <c r="A157" s="28" t="s">
        <v>36</v>
      </c>
      <c r="B157" s="29">
        <v>17477.467494050001</v>
      </c>
      <c r="C157" s="29">
        <v>7311.8063250799996</v>
      </c>
      <c r="D157" s="29">
        <v>462.99236394999997</v>
      </c>
      <c r="E157" s="29">
        <v>1314.8491139500002</v>
      </c>
      <c r="F157" s="29">
        <v>790.14634219999982</v>
      </c>
      <c r="G157" s="29">
        <v>4743.8185049799995</v>
      </c>
      <c r="H157" s="29">
        <v>5103.583032380001</v>
      </c>
      <c r="I157" s="29">
        <v>78.922903550000001</v>
      </c>
      <c r="J157" s="29">
        <v>813.69581436999999</v>
      </c>
      <c r="K157" s="29">
        <v>479.56031644000007</v>
      </c>
      <c r="L157" s="29">
        <v>3731.4039980200005</v>
      </c>
      <c r="M157" s="29">
        <f>SUM(N157:Q157)</f>
        <v>5062.0781365899993</v>
      </c>
      <c r="N157" s="29">
        <f>(R157-D157-I157)</f>
        <v>1267.56861564</v>
      </c>
      <c r="O157" s="29">
        <f>(S157-E157-J157)</f>
        <v>359.88894909999988</v>
      </c>
      <c r="P157" s="29">
        <f>(T157-F157-K157)</f>
        <v>2442.9236351</v>
      </c>
      <c r="Q157" s="29">
        <f>(U157-G157-L157)</f>
        <v>991.69693674999962</v>
      </c>
      <c r="R157" s="35">
        <v>1809.48388314</v>
      </c>
      <c r="S157" s="35">
        <v>2488.43387742</v>
      </c>
      <c r="T157" s="35">
        <v>3712.6302937399996</v>
      </c>
      <c r="U157" s="36">
        <v>9466.9194397499996</v>
      </c>
    </row>
    <row r="158" spans="1:21" ht="15.6" hidden="1" x14ac:dyDescent="0.25">
      <c r="A158" s="28" t="s">
        <v>37</v>
      </c>
      <c r="B158" s="29">
        <v>17150.462399190001</v>
      </c>
      <c r="C158" s="29">
        <v>7172.9407930900006</v>
      </c>
      <c r="D158" s="29">
        <v>497.94087688000002</v>
      </c>
      <c r="E158" s="29">
        <v>1225.8779533200002</v>
      </c>
      <c r="F158" s="29">
        <v>737.03035611000018</v>
      </c>
      <c r="G158" s="29">
        <v>4712.0916067799999</v>
      </c>
      <c r="H158" s="29">
        <v>5049.7674403400006</v>
      </c>
      <c r="I158" s="29">
        <v>83.043859580000003</v>
      </c>
      <c r="J158" s="29">
        <v>795.67803546000005</v>
      </c>
      <c r="K158" s="29">
        <v>374.27825360999998</v>
      </c>
      <c r="L158" s="29">
        <v>3796.7672916900005</v>
      </c>
      <c r="M158" s="29">
        <v>4927.7541657599995</v>
      </c>
      <c r="N158" s="29">
        <v>1279.8902856799996</v>
      </c>
      <c r="O158" s="29">
        <v>432.27515238000001</v>
      </c>
      <c r="P158" s="29">
        <v>2230.3893570299992</v>
      </c>
      <c r="Q158" s="29">
        <v>985.19937067000092</v>
      </c>
      <c r="R158" s="35">
        <v>1860.8750221399998</v>
      </c>
      <c r="S158" s="35">
        <v>2453.8311411600002</v>
      </c>
      <c r="T158" s="35">
        <v>3341.6979667499995</v>
      </c>
      <c r="U158" s="36">
        <v>9494.0582691400014</v>
      </c>
    </row>
    <row r="159" spans="1:21" ht="15.6" hidden="1" x14ac:dyDescent="0.25">
      <c r="A159" s="28" t="s">
        <v>38</v>
      </c>
      <c r="B159" s="29">
        <v>17598.888115910002</v>
      </c>
      <c r="C159" s="29">
        <v>7089.5180692200001</v>
      </c>
      <c r="D159" s="29">
        <v>504.37593103</v>
      </c>
      <c r="E159" s="29">
        <v>1164.67827186</v>
      </c>
      <c r="F159" s="29">
        <v>698.60521599000003</v>
      </c>
      <c r="G159" s="29">
        <v>4721.8586503400002</v>
      </c>
      <c r="H159" s="29">
        <v>5036.6649985499989</v>
      </c>
      <c r="I159" s="29">
        <v>67.895046669999999</v>
      </c>
      <c r="J159" s="29">
        <v>774.3351229299999</v>
      </c>
      <c r="K159" s="29">
        <v>393.79330616999994</v>
      </c>
      <c r="L159" s="29">
        <v>3800.6415227799994</v>
      </c>
      <c r="M159" s="29">
        <v>5472.7050481400001</v>
      </c>
      <c r="N159" s="29">
        <v>1300.7732300700002</v>
      </c>
      <c r="O159" s="29">
        <v>429.86518566999985</v>
      </c>
      <c r="P159" s="29">
        <v>2680.6728677699989</v>
      </c>
      <c r="Q159" s="29">
        <v>1061.3937646300014</v>
      </c>
      <c r="R159" s="35">
        <v>1873.0442077700002</v>
      </c>
      <c r="S159" s="35">
        <v>2368.8785804599997</v>
      </c>
      <c r="T159" s="35">
        <v>3773.071389929999</v>
      </c>
      <c r="U159" s="36">
        <v>9583.893937750001</v>
      </c>
    </row>
    <row r="160" spans="1:21" ht="15.6" hidden="1" x14ac:dyDescent="0.25">
      <c r="A160" s="28" t="s">
        <v>39</v>
      </c>
      <c r="B160" s="29">
        <v>23431.389446500005</v>
      </c>
      <c r="C160" s="29">
        <v>9473.9352678300002</v>
      </c>
      <c r="D160" s="29">
        <v>440.88992102999987</v>
      </c>
      <c r="E160" s="29">
        <v>979.32410602999994</v>
      </c>
      <c r="F160" s="29">
        <v>1200.3200105899998</v>
      </c>
      <c r="G160" s="29">
        <v>6853.4012301800003</v>
      </c>
      <c r="H160" s="29">
        <v>6358.7762940699995</v>
      </c>
      <c r="I160" s="29">
        <v>89.062323120000016</v>
      </c>
      <c r="J160" s="29">
        <v>603.39636632999998</v>
      </c>
      <c r="K160" s="29">
        <v>628.29423988999997</v>
      </c>
      <c r="L160" s="29">
        <v>5038.0233647300001</v>
      </c>
      <c r="M160" s="29">
        <v>7630.3589705799986</v>
      </c>
      <c r="N160" s="29">
        <f>(R160-D160-I160)</f>
        <v>1703.2633654700003</v>
      </c>
      <c r="O160" s="29">
        <f>(S160-E160-J160)</f>
        <v>485.73158481999997</v>
      </c>
      <c r="P160" s="29">
        <f>(T160-F160-K160)</f>
        <v>3910.8967744999995</v>
      </c>
      <c r="Q160" s="29">
        <f>(U160-G160-L160)</f>
        <v>1498.7861598100008</v>
      </c>
      <c r="R160" s="35">
        <v>2233.2156096200001</v>
      </c>
      <c r="S160" s="35">
        <v>2068.4520571799999</v>
      </c>
      <c r="T160" s="35">
        <v>5739.5110249799991</v>
      </c>
      <c r="U160" s="36">
        <v>13390.210754720001</v>
      </c>
    </row>
    <row r="161" spans="1:23" ht="15.6" x14ac:dyDescent="0.25">
      <c r="A161" s="28" t="s">
        <v>41</v>
      </c>
      <c r="B161" s="24">
        <v>22090.979492840001</v>
      </c>
      <c r="C161" s="24">
        <v>7448.6703850999993</v>
      </c>
      <c r="D161" s="24">
        <v>593.12725676000014</v>
      </c>
      <c r="E161" s="24">
        <v>924.10969758999988</v>
      </c>
      <c r="F161" s="24">
        <v>1144.05167121</v>
      </c>
      <c r="G161" s="24">
        <v>4787.3817595399987</v>
      </c>
      <c r="H161" s="24">
        <v>5528.0058593799986</v>
      </c>
      <c r="I161" s="24">
        <v>71.700868359999987</v>
      </c>
      <c r="J161" s="24">
        <v>537.24336589999996</v>
      </c>
      <c r="K161" s="24">
        <v>675.08966911000005</v>
      </c>
      <c r="L161" s="24">
        <v>4243.9719560099993</v>
      </c>
      <c r="M161" s="24">
        <v>9114.3032483600036</v>
      </c>
      <c r="N161" s="24">
        <v>1970.2337789099997</v>
      </c>
      <c r="O161" s="24">
        <v>1362.5035719100001</v>
      </c>
      <c r="P161" s="24">
        <v>2984.1957252899997</v>
      </c>
      <c r="Q161" s="24">
        <v>2797.3701722499991</v>
      </c>
      <c r="R161" s="35"/>
      <c r="S161" s="35"/>
      <c r="T161" s="35"/>
      <c r="U161" s="36"/>
    </row>
    <row r="162" spans="1:23" ht="15.6" hidden="1" x14ac:dyDescent="0.25">
      <c r="A162" s="28" t="s">
        <v>28</v>
      </c>
      <c r="B162" s="29">
        <v>22576.48662118</v>
      </c>
      <c r="C162" s="29">
        <v>8643.338840800001</v>
      </c>
      <c r="D162" s="29">
        <v>395.46395204000009</v>
      </c>
      <c r="E162" s="29">
        <v>1026.6177876700001</v>
      </c>
      <c r="F162" s="29">
        <v>1092.8380958600001</v>
      </c>
      <c r="G162" s="29">
        <v>6128.41900523</v>
      </c>
      <c r="H162" s="29">
        <v>7166.9949462900013</v>
      </c>
      <c r="I162" s="29">
        <v>102.97251574000001</v>
      </c>
      <c r="J162" s="29">
        <v>637.64784706</v>
      </c>
      <c r="K162" s="29">
        <v>526.94142351000005</v>
      </c>
      <c r="L162" s="29">
        <v>5899.4331599800007</v>
      </c>
      <c r="M162" s="29">
        <v>6800.5552543499998</v>
      </c>
      <c r="N162" s="29">
        <f>(R162-D162-I162)</f>
        <v>1354.9089323399996</v>
      </c>
      <c r="O162" s="29">
        <f>(S162-E162-J162)</f>
        <v>497.7081534700003</v>
      </c>
      <c r="P162" s="29">
        <f>(T162-F162-K162)</f>
        <v>3373.1934018499996</v>
      </c>
      <c r="Q162" s="29">
        <f>(U162-G162-L162)</f>
        <v>1540.3423464299995</v>
      </c>
      <c r="R162" s="35">
        <v>1853.3454001199998</v>
      </c>
      <c r="S162" s="35">
        <v>2161.9737882000004</v>
      </c>
      <c r="T162" s="35">
        <v>4992.97292122</v>
      </c>
      <c r="U162" s="36">
        <v>13568.19451164</v>
      </c>
    </row>
    <row r="163" spans="1:23" ht="15.6" hidden="1" x14ac:dyDescent="0.25">
      <c r="A163" s="28" t="s">
        <v>29</v>
      </c>
      <c r="B163" s="29">
        <v>21285.444183420004</v>
      </c>
      <c r="C163" s="29">
        <v>8077.2805155200022</v>
      </c>
      <c r="D163" s="29">
        <v>414.88588116999995</v>
      </c>
      <c r="E163" s="29">
        <v>994.01538985000002</v>
      </c>
      <c r="F163" s="29">
        <v>1052.9077935900002</v>
      </c>
      <c r="G163" s="29">
        <v>5615.4714509100022</v>
      </c>
      <c r="H163" s="29">
        <v>6271.9979255600001</v>
      </c>
      <c r="I163" s="29">
        <v>63.462362460000001</v>
      </c>
      <c r="J163" s="29">
        <v>770.90365178000002</v>
      </c>
      <c r="K163" s="29">
        <v>505.49978245</v>
      </c>
      <c r="L163" s="29">
        <v>4932.1321288700001</v>
      </c>
      <c r="M163" s="29">
        <v>6936.1657423399975</v>
      </c>
      <c r="N163" s="29">
        <v>1430.4875528600003</v>
      </c>
      <c r="O163" s="29">
        <v>504.89889568000012</v>
      </c>
      <c r="P163" s="29">
        <v>3127.1378172699983</v>
      </c>
      <c r="Q163" s="29">
        <v>1873.6414765299987</v>
      </c>
      <c r="R163" s="35">
        <v>1908.8357964900001</v>
      </c>
      <c r="S163" s="35">
        <v>2269.8179373100002</v>
      </c>
      <c r="T163" s="35">
        <v>4685.5453933099989</v>
      </c>
      <c r="U163" s="36">
        <v>12421.245056310001</v>
      </c>
      <c r="W163" s="2">
        <v>1000</v>
      </c>
    </row>
    <row r="164" spans="1:23" ht="15.6" hidden="1" x14ac:dyDescent="0.25">
      <c r="A164" s="28" t="s">
        <v>30</v>
      </c>
      <c r="B164" s="29">
        <v>23121.637737280002</v>
      </c>
      <c r="C164" s="29">
        <v>7888.866837309999</v>
      </c>
      <c r="D164" s="29">
        <v>493.72119703999999</v>
      </c>
      <c r="E164" s="29">
        <v>1017.8553176299998</v>
      </c>
      <c r="F164" s="29">
        <v>1010.1086851500002</v>
      </c>
      <c r="G164" s="29">
        <v>5367.18163749</v>
      </c>
      <c r="H164" s="29">
        <v>6444.4571196599991</v>
      </c>
      <c r="I164" s="29">
        <v>84.578995370000001</v>
      </c>
      <c r="J164" s="29">
        <v>799.79413139000008</v>
      </c>
      <c r="K164" s="29">
        <v>495.80738154000005</v>
      </c>
      <c r="L164" s="29">
        <v>5064.2766113599992</v>
      </c>
      <c r="M164" s="29">
        <v>8788.3137803099999</v>
      </c>
      <c r="N164" s="29">
        <v>1506.8197085800002</v>
      </c>
      <c r="O164" s="29">
        <v>498.41800871000032</v>
      </c>
      <c r="P164" s="29">
        <v>4068.8546808200008</v>
      </c>
      <c r="Q164" s="29">
        <v>2714.2213821999985</v>
      </c>
      <c r="R164" s="35">
        <v>2085.1199009900001</v>
      </c>
      <c r="S164" s="35">
        <v>2316.0674577300001</v>
      </c>
      <c r="T164" s="35">
        <v>5574.7707475100015</v>
      </c>
      <c r="U164" s="36">
        <v>13145.679631049998</v>
      </c>
    </row>
    <row r="165" spans="1:23" ht="15.6" hidden="1" x14ac:dyDescent="0.25">
      <c r="A165" s="28" t="s">
        <v>31</v>
      </c>
      <c r="B165" s="29">
        <v>22558.052858589999</v>
      </c>
      <c r="C165" s="29">
        <v>7684.95810256</v>
      </c>
      <c r="D165" s="29">
        <v>493.11902867000003</v>
      </c>
      <c r="E165" s="29">
        <v>914.49493087999997</v>
      </c>
      <c r="F165" s="29">
        <v>1058.9201124799999</v>
      </c>
      <c r="G165" s="29">
        <v>5218.4240305300009</v>
      </c>
      <c r="H165" s="29">
        <v>6182.4410817900007</v>
      </c>
      <c r="I165" s="29">
        <v>77.362904760000006</v>
      </c>
      <c r="J165" s="29">
        <v>762.09301765999999</v>
      </c>
      <c r="K165" s="29">
        <v>476.95064371000007</v>
      </c>
      <c r="L165" s="29">
        <v>4866.0345156600006</v>
      </c>
      <c r="M165" s="29">
        <v>8690.6536742400003</v>
      </c>
      <c r="N165" s="29">
        <v>1618.5548478399996</v>
      </c>
      <c r="O165" s="29">
        <v>468.91508461000012</v>
      </c>
      <c r="P165" s="29">
        <v>3973.8729139199995</v>
      </c>
      <c r="Q165" s="29">
        <v>2629.310827870001</v>
      </c>
      <c r="R165" s="35">
        <v>2189.0367812699997</v>
      </c>
      <c r="S165" s="35">
        <v>2145.5030331500002</v>
      </c>
      <c r="T165" s="35">
        <v>5509.7436701099996</v>
      </c>
      <c r="U165" s="36">
        <v>12713.769374060003</v>
      </c>
    </row>
    <row r="166" spans="1:23" ht="15.6" hidden="1" x14ac:dyDescent="0.25">
      <c r="A166" s="28" t="s">
        <v>32</v>
      </c>
      <c r="B166" s="29">
        <v>23148.058778530001</v>
      </c>
      <c r="C166" s="29">
        <v>7565.9511798599997</v>
      </c>
      <c r="D166" s="29">
        <v>486.20993685999991</v>
      </c>
      <c r="E166" s="29">
        <v>961.33847025</v>
      </c>
      <c r="F166" s="29">
        <v>1052.7850527000001</v>
      </c>
      <c r="G166" s="29">
        <v>5065.6177200499997</v>
      </c>
      <c r="H166" s="29">
        <v>6221.6415653900012</v>
      </c>
      <c r="I166" s="29">
        <v>105.53736786</v>
      </c>
      <c r="J166" s="29">
        <v>761.88788498999998</v>
      </c>
      <c r="K166" s="29">
        <v>625.3260220300001</v>
      </c>
      <c r="L166" s="29">
        <v>4728.8902905100013</v>
      </c>
      <c r="M166" s="29">
        <v>9360.4660332800013</v>
      </c>
      <c r="N166" s="29">
        <v>1650.0556431400003</v>
      </c>
      <c r="O166" s="29">
        <v>485.79556657000012</v>
      </c>
      <c r="P166" s="29">
        <v>3834.7924638800005</v>
      </c>
      <c r="Q166" s="29">
        <v>3389.8223596900007</v>
      </c>
      <c r="R166" s="35">
        <v>2241.8029478600001</v>
      </c>
      <c r="S166" s="35">
        <v>2209.0219218100001</v>
      </c>
      <c r="T166" s="35">
        <v>5512.9035386100004</v>
      </c>
      <c r="U166" s="36">
        <v>13184.330370250002</v>
      </c>
    </row>
    <row r="167" spans="1:23" ht="15.6" hidden="1" x14ac:dyDescent="0.25">
      <c r="A167" s="28" t="s">
        <v>33</v>
      </c>
      <c r="B167" s="29">
        <v>23366.762993790002</v>
      </c>
      <c r="C167" s="29">
        <v>7815.6264911699991</v>
      </c>
      <c r="D167" s="29">
        <v>546.73839292000002</v>
      </c>
      <c r="E167" s="29">
        <v>970.36375868999983</v>
      </c>
      <c r="F167" s="29">
        <v>1091.7599507300001</v>
      </c>
      <c r="G167" s="29">
        <v>5206.7643888299999</v>
      </c>
      <c r="H167" s="29">
        <v>6031.6449668599998</v>
      </c>
      <c r="I167" s="29">
        <v>91.712456960000011</v>
      </c>
      <c r="J167" s="29">
        <v>669.7833740100001</v>
      </c>
      <c r="K167" s="29">
        <v>635.55247772000007</v>
      </c>
      <c r="L167" s="29">
        <v>4634.5966581699995</v>
      </c>
      <c r="M167" s="29">
        <v>9519.4915357600003</v>
      </c>
      <c r="N167" s="29">
        <v>1844.8105047900003</v>
      </c>
      <c r="O167" s="29">
        <v>500.12846699999989</v>
      </c>
      <c r="P167" s="29">
        <v>3680.4814337299986</v>
      </c>
      <c r="Q167" s="29">
        <v>3494.0711302400023</v>
      </c>
      <c r="R167" s="35">
        <v>2483.2613546700004</v>
      </c>
      <c r="S167" s="35">
        <v>2140.2755996999999</v>
      </c>
      <c r="T167" s="35">
        <v>5407.7938621799985</v>
      </c>
      <c r="U167" s="36">
        <v>13335.432177240002</v>
      </c>
    </row>
    <row r="168" spans="1:23" ht="15.6" hidden="1" x14ac:dyDescent="0.25">
      <c r="A168" s="28" t="s">
        <v>34</v>
      </c>
      <c r="B168" s="29">
        <v>23248.853358559994</v>
      </c>
      <c r="C168" s="29">
        <v>7843.8322067699992</v>
      </c>
      <c r="D168" s="29">
        <v>589.40381853999997</v>
      </c>
      <c r="E168" s="29">
        <v>916.61210225000002</v>
      </c>
      <c r="F168" s="29">
        <v>1141.9646619700002</v>
      </c>
      <c r="G168" s="29">
        <v>5195.8516240099998</v>
      </c>
      <c r="H168" s="29">
        <v>5858.4821139300002</v>
      </c>
      <c r="I168" s="29">
        <v>91.168270459999988</v>
      </c>
      <c r="J168" s="29">
        <v>631.69173768999997</v>
      </c>
      <c r="K168" s="29">
        <v>565.93032395</v>
      </c>
      <c r="L168" s="29">
        <v>4569.6917818299999</v>
      </c>
      <c r="M168" s="29">
        <v>9546.5390378600023</v>
      </c>
      <c r="N168" s="29">
        <v>1931.3786209799994</v>
      </c>
      <c r="O168" s="29">
        <v>485.54200054999967</v>
      </c>
      <c r="P168" s="29">
        <v>3499.5308249300006</v>
      </c>
      <c r="Q168" s="29">
        <v>3630.0875914000017</v>
      </c>
      <c r="R168" s="35">
        <v>2611.9507099799994</v>
      </c>
      <c r="S168" s="35">
        <v>2033.8458404899998</v>
      </c>
      <c r="T168" s="35">
        <v>5207.4258108500007</v>
      </c>
      <c r="U168" s="36">
        <v>13395.630997240001</v>
      </c>
    </row>
    <row r="169" spans="1:23" ht="15.6" hidden="1" x14ac:dyDescent="0.25">
      <c r="A169" s="28" t="s">
        <v>35</v>
      </c>
      <c r="B169" s="29">
        <v>23673.772316860002</v>
      </c>
      <c r="C169" s="29">
        <v>7931.8856794199983</v>
      </c>
      <c r="D169" s="29">
        <v>530.98455763999993</v>
      </c>
      <c r="E169" s="29">
        <v>925.52463819000013</v>
      </c>
      <c r="F169" s="29">
        <v>1134.4384808299999</v>
      </c>
      <c r="G169" s="29">
        <v>5340.9380027599991</v>
      </c>
      <c r="H169" s="29">
        <v>5920.7974648299987</v>
      </c>
      <c r="I169" s="29">
        <v>99.228474560000009</v>
      </c>
      <c r="J169" s="29">
        <v>639.49957030999997</v>
      </c>
      <c r="K169" s="29">
        <v>571.95494786000006</v>
      </c>
      <c r="L169" s="29">
        <v>4610.1144720999991</v>
      </c>
      <c r="M169" s="29">
        <v>9821.0891726100017</v>
      </c>
      <c r="N169" s="29">
        <v>1814.7824133100007</v>
      </c>
      <c r="O169" s="29">
        <v>476.61142654000002</v>
      </c>
      <c r="P169" s="29">
        <v>3635.7740640800002</v>
      </c>
      <c r="Q169" s="29">
        <v>3893.921268680001</v>
      </c>
      <c r="R169" s="35">
        <v>2444.9954455100005</v>
      </c>
      <c r="S169" s="35">
        <v>2041.6356350400001</v>
      </c>
      <c r="T169" s="35">
        <v>5342.1674927700005</v>
      </c>
      <c r="U169" s="36">
        <v>13844.973743539998</v>
      </c>
    </row>
    <row r="170" spans="1:23" ht="15.6" hidden="1" x14ac:dyDescent="0.25">
      <c r="A170" s="28" t="s">
        <v>36</v>
      </c>
      <c r="B170" s="29">
        <v>22841.823131839999</v>
      </c>
      <c r="C170" s="29">
        <v>7813.8673014100004</v>
      </c>
      <c r="D170" s="29">
        <v>518.38537985999994</v>
      </c>
      <c r="E170" s="29">
        <v>907.65208554000014</v>
      </c>
      <c r="F170" s="29">
        <v>1165.3700243300002</v>
      </c>
      <c r="G170" s="29">
        <v>5222.4598116800007</v>
      </c>
      <c r="H170" s="29">
        <v>5872.2361056900008</v>
      </c>
      <c r="I170" s="29">
        <v>98.169757440000012</v>
      </c>
      <c r="J170" s="29">
        <v>605.67192999999997</v>
      </c>
      <c r="K170" s="29">
        <v>650.97977207999998</v>
      </c>
      <c r="L170" s="29">
        <v>4517.4146461700002</v>
      </c>
      <c r="M170" s="29">
        <v>9155.7197247399999</v>
      </c>
      <c r="N170" s="29">
        <v>2300.8210969999996</v>
      </c>
      <c r="O170" s="29">
        <v>448.46705969999971</v>
      </c>
      <c r="P170" s="29">
        <v>2997.4751573400017</v>
      </c>
      <c r="Q170" s="29">
        <v>3408.9564106999987</v>
      </c>
      <c r="R170" s="35">
        <v>2917.3762342999994</v>
      </c>
      <c r="S170" s="35">
        <v>1961.7910752399998</v>
      </c>
      <c r="T170" s="35">
        <v>4813.8249537500014</v>
      </c>
      <c r="U170" s="36">
        <v>13148.83086855</v>
      </c>
    </row>
    <row r="171" spans="1:23" ht="15.6" hidden="1" x14ac:dyDescent="0.25">
      <c r="A171" s="28" t="s">
        <v>37</v>
      </c>
      <c r="B171" s="29">
        <v>22227.398065330002</v>
      </c>
      <c r="C171" s="29">
        <v>7413.11107498</v>
      </c>
      <c r="D171" s="29">
        <v>480.19855046999999</v>
      </c>
      <c r="E171" s="29">
        <v>917.41285771000014</v>
      </c>
      <c r="F171" s="29">
        <v>1247.8405884899998</v>
      </c>
      <c r="G171" s="29">
        <v>4767.65907831</v>
      </c>
      <c r="H171" s="29">
        <v>5317.0422964700001</v>
      </c>
      <c r="I171" s="29">
        <v>85.53800360000001</v>
      </c>
      <c r="J171" s="29">
        <v>582.37352670999996</v>
      </c>
      <c r="K171" s="29">
        <v>572.88963208999996</v>
      </c>
      <c r="L171" s="29">
        <v>4076.24113407</v>
      </c>
      <c r="M171" s="29">
        <v>9497.2446938799985</v>
      </c>
      <c r="N171" s="29">
        <v>2018.4260913400001</v>
      </c>
      <c r="O171" s="29">
        <v>1361.2589425800002</v>
      </c>
      <c r="P171" s="29">
        <v>3277.8780135200013</v>
      </c>
      <c r="Q171" s="29">
        <v>2839.6816464399981</v>
      </c>
      <c r="R171" s="35">
        <v>2584.1626454100001</v>
      </c>
      <c r="S171" s="35">
        <v>2861.0453270000003</v>
      </c>
      <c r="T171" s="35">
        <v>5098.608234100001</v>
      </c>
      <c r="U171" s="36">
        <v>11683.581858819998</v>
      </c>
    </row>
    <row r="172" spans="1:23" ht="15.6" hidden="1" x14ac:dyDescent="0.25">
      <c r="A172" s="28" t="s">
        <v>38</v>
      </c>
      <c r="B172" s="29">
        <v>22651.162103860002</v>
      </c>
      <c r="C172" s="29">
        <v>7605.7838093800001</v>
      </c>
      <c r="D172" s="29">
        <v>513.95585828000014</v>
      </c>
      <c r="E172" s="29">
        <v>916.54152053000007</v>
      </c>
      <c r="F172" s="29">
        <v>1328.3355681799999</v>
      </c>
      <c r="G172" s="29">
        <v>4846.9508623899992</v>
      </c>
      <c r="H172" s="29">
        <v>5602.2453031600007</v>
      </c>
      <c r="I172" s="29">
        <v>80.674939129999998</v>
      </c>
      <c r="J172" s="29">
        <v>575.23592660999998</v>
      </c>
      <c r="K172" s="29">
        <v>694.32862846</v>
      </c>
      <c r="L172" s="29">
        <v>4252.0058089600006</v>
      </c>
      <c r="M172" s="29">
        <v>9443.1329913200025</v>
      </c>
      <c r="N172" s="29">
        <v>2080.4813102400008</v>
      </c>
      <c r="O172" s="29">
        <v>1363.8596005799998</v>
      </c>
      <c r="P172" s="29">
        <v>3032.2216198600013</v>
      </c>
      <c r="Q172" s="29">
        <v>2966.5704606400004</v>
      </c>
      <c r="R172" s="35">
        <v>2675.1121076500008</v>
      </c>
      <c r="S172" s="35">
        <v>2855.6370477199998</v>
      </c>
      <c r="T172" s="35">
        <v>5054.8858165000011</v>
      </c>
      <c r="U172" s="36">
        <v>12065.52713199</v>
      </c>
    </row>
    <row r="173" spans="1:23" ht="15.6" hidden="1" x14ac:dyDescent="0.25">
      <c r="A173" s="28" t="s">
        <v>39</v>
      </c>
      <c r="B173" s="29">
        <v>22090.979492840001</v>
      </c>
      <c r="C173" s="29">
        <v>7448.6703850999993</v>
      </c>
      <c r="D173" s="29">
        <v>593.12725676000014</v>
      </c>
      <c r="E173" s="29">
        <v>924.10969758999988</v>
      </c>
      <c r="F173" s="29">
        <v>1144.05167121</v>
      </c>
      <c r="G173" s="29">
        <v>4787.3817595399987</v>
      </c>
      <c r="H173" s="29">
        <v>5528.0058593799986</v>
      </c>
      <c r="I173" s="29">
        <v>71.700868359999987</v>
      </c>
      <c r="J173" s="29">
        <v>537.24336589999996</v>
      </c>
      <c r="K173" s="29">
        <v>675.08966911000005</v>
      </c>
      <c r="L173" s="29">
        <v>4243.9719560099993</v>
      </c>
      <c r="M173" s="29">
        <f>(B173-H173-C173)</f>
        <v>9114.3032483600036</v>
      </c>
      <c r="N173" s="29">
        <f>(R173-D173-I173)</f>
        <v>1970.2337789099997</v>
      </c>
      <c r="O173" s="29">
        <f>(S173-E173-J173)</f>
        <v>1362.5035719100001</v>
      </c>
      <c r="P173" s="29">
        <f>(T173-F173-K173)</f>
        <v>2984.1957252899997</v>
      </c>
      <c r="Q173" s="29">
        <f>(U173-G173-L173)</f>
        <v>2797.3701722499991</v>
      </c>
      <c r="R173" s="35">
        <v>2635.0619040299998</v>
      </c>
      <c r="S173" s="35">
        <v>2823.8566354</v>
      </c>
      <c r="T173" s="35">
        <v>4803.3370656099996</v>
      </c>
      <c r="U173" s="36">
        <v>11828.723887799997</v>
      </c>
    </row>
    <row r="174" spans="1:23" ht="15.6" x14ac:dyDescent="0.25">
      <c r="A174" s="28" t="s">
        <v>42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35"/>
      <c r="S174" s="35"/>
      <c r="T174" s="35"/>
      <c r="U174" s="36"/>
    </row>
    <row r="175" spans="1:23" ht="15.6" x14ac:dyDescent="0.25">
      <c r="A175" s="28" t="s">
        <v>28</v>
      </c>
      <c r="B175" s="29">
        <v>23215.011935040002</v>
      </c>
      <c r="C175" s="29">
        <v>7747.21384734</v>
      </c>
      <c r="D175" s="29">
        <v>511.30370880000004</v>
      </c>
      <c r="E175" s="29">
        <v>941.39024112000004</v>
      </c>
      <c r="F175" s="29">
        <v>1163.5807077500001</v>
      </c>
      <c r="G175" s="29">
        <v>5130.939189669999</v>
      </c>
      <c r="H175" s="29">
        <v>5753.1620311000006</v>
      </c>
      <c r="I175" s="29">
        <v>129.29041722000002</v>
      </c>
      <c r="J175" s="29">
        <v>540.35703023999986</v>
      </c>
      <c r="K175" s="29">
        <v>932.55738747999999</v>
      </c>
      <c r="L175" s="29">
        <v>4150.9571961600004</v>
      </c>
      <c r="M175" s="29">
        <v>9714.6360566000003</v>
      </c>
      <c r="N175" s="29">
        <v>1687.5110136199996</v>
      </c>
      <c r="O175" s="29">
        <v>1353.5823116600004</v>
      </c>
      <c r="P175" s="29">
        <v>3471.9036158099989</v>
      </c>
      <c r="Q175" s="29">
        <v>3201.6391155100009</v>
      </c>
      <c r="R175" s="35">
        <v>2328.1051396399998</v>
      </c>
      <c r="S175" s="35">
        <v>2835.3295830200004</v>
      </c>
      <c r="T175" s="35">
        <v>5568.0417110399994</v>
      </c>
      <c r="U175" s="36">
        <v>12483.53550134</v>
      </c>
    </row>
    <row r="176" spans="1:23" ht="15.6" x14ac:dyDescent="0.25">
      <c r="A176" s="28" t="s">
        <v>29</v>
      </c>
      <c r="B176" s="29">
        <v>21761.454722259998</v>
      </c>
      <c r="C176" s="29">
        <v>7101.7795807600005</v>
      </c>
      <c r="D176" s="29">
        <v>510.01916794999994</v>
      </c>
      <c r="E176" s="29">
        <v>953.70506984000008</v>
      </c>
      <c r="F176" s="29">
        <v>1045.7598395100001</v>
      </c>
      <c r="G176" s="29">
        <v>4592.29550346</v>
      </c>
      <c r="H176" s="29">
        <v>5332.5730695300008</v>
      </c>
      <c r="I176" s="29">
        <v>86.003260250000011</v>
      </c>
      <c r="J176" s="29">
        <v>509.13614666000001</v>
      </c>
      <c r="K176" s="29">
        <v>1061.7027813699999</v>
      </c>
      <c r="L176" s="29">
        <v>3675.7308812500005</v>
      </c>
      <c r="M176" s="29">
        <v>9327.1020719700009</v>
      </c>
      <c r="N176" s="29">
        <v>1688.5442630400003</v>
      </c>
      <c r="O176" s="29">
        <v>1337.5645104200003</v>
      </c>
      <c r="P176" s="29">
        <v>3336.6310166699996</v>
      </c>
      <c r="Q176" s="29">
        <v>2964.3622818400008</v>
      </c>
      <c r="R176" s="35">
        <v>2284.5666912400002</v>
      </c>
      <c r="S176" s="35">
        <v>2800.4057269200002</v>
      </c>
      <c r="T176" s="35">
        <v>5444.0936375499996</v>
      </c>
      <c r="U176" s="36">
        <v>11232.388666550001</v>
      </c>
    </row>
    <row r="177" spans="1:21" ht="15.6" x14ac:dyDescent="0.25">
      <c r="A177" s="28" t="s">
        <v>30</v>
      </c>
      <c r="B177" s="29">
        <v>21295.930216459998</v>
      </c>
      <c r="C177" s="29">
        <v>6911.4482994199989</v>
      </c>
      <c r="D177" s="29">
        <v>507.79294545999994</v>
      </c>
      <c r="E177" s="29">
        <v>972.67982346000008</v>
      </c>
      <c r="F177" s="29">
        <v>978.7682998600003</v>
      </c>
      <c r="G177" s="29">
        <v>4452.2072306399996</v>
      </c>
      <c r="H177" s="29">
        <v>5142.2947017300003</v>
      </c>
      <c r="I177" s="29">
        <v>96.016516910000021</v>
      </c>
      <c r="J177" s="29">
        <v>499.23899940999996</v>
      </c>
      <c r="K177" s="29">
        <v>415.64322666999999</v>
      </c>
      <c r="L177" s="29">
        <v>4131.3959587400004</v>
      </c>
      <c r="M177" s="29">
        <v>9242.1872153100012</v>
      </c>
      <c r="N177" s="29">
        <v>1706.5498026700002</v>
      </c>
      <c r="O177" s="29">
        <v>1373.0064841100002</v>
      </c>
      <c r="P177" s="29">
        <v>3241.1141526799997</v>
      </c>
      <c r="Q177" s="29">
        <v>2921.5167758500002</v>
      </c>
      <c r="R177" s="35">
        <v>2310.3592650400001</v>
      </c>
      <c r="S177" s="35">
        <v>2844.9253069800002</v>
      </c>
      <c r="T177" s="35">
        <v>4635.5256792099999</v>
      </c>
      <c r="U177" s="36">
        <v>11505.11996523</v>
      </c>
    </row>
    <row r="178" spans="1:21" ht="15.6" x14ac:dyDescent="0.25">
      <c r="A178" s="28" t="s">
        <v>31</v>
      </c>
      <c r="B178" s="29">
        <v>22148.608690479999</v>
      </c>
      <c r="C178" s="29">
        <v>6873.1633715099997</v>
      </c>
      <c r="D178" s="29">
        <v>594.38608856999986</v>
      </c>
      <c r="E178" s="29">
        <v>1013.80627192</v>
      </c>
      <c r="F178" s="29">
        <v>977.86800097000014</v>
      </c>
      <c r="G178" s="29">
        <v>4287.1030100499993</v>
      </c>
      <c r="H178" s="29">
        <v>5125.0752365199996</v>
      </c>
      <c r="I178" s="29">
        <v>115.24164586000001</v>
      </c>
      <c r="J178" s="29">
        <v>531.13794129999997</v>
      </c>
      <c r="K178" s="29">
        <v>426.82019178000002</v>
      </c>
      <c r="L178" s="29">
        <v>4051.8754575799999</v>
      </c>
      <c r="M178" s="29">
        <v>10150.370082450001</v>
      </c>
      <c r="N178" s="29">
        <v>1924.45684426</v>
      </c>
      <c r="O178" s="29">
        <v>1391.96885662</v>
      </c>
      <c r="P178" s="29">
        <v>3916.8819643700003</v>
      </c>
      <c r="Q178" s="29">
        <v>2917.0624172000003</v>
      </c>
      <c r="R178" s="35">
        <v>2634.0845786899999</v>
      </c>
      <c r="S178" s="35">
        <v>2936.9130698399999</v>
      </c>
      <c r="T178" s="35">
        <v>5321.5701571200007</v>
      </c>
      <c r="U178" s="36">
        <v>11256.040884829999</v>
      </c>
    </row>
    <row r="179" spans="1:21" ht="15.6" x14ac:dyDescent="0.25">
      <c r="A179" s="28" t="s">
        <v>32</v>
      </c>
      <c r="B179" s="29">
        <v>21594.662352359999</v>
      </c>
      <c r="C179" s="29">
        <v>6846.7235042599987</v>
      </c>
      <c r="D179" s="29">
        <v>691.21623787999988</v>
      </c>
      <c r="E179" s="29">
        <v>1053.5552705099999</v>
      </c>
      <c r="F179" s="29">
        <v>952.1354598800001</v>
      </c>
      <c r="G179" s="29">
        <v>4149.8165359899995</v>
      </c>
      <c r="H179" s="29">
        <v>4777.6970178000001</v>
      </c>
      <c r="I179" s="29">
        <v>95.91001399000001</v>
      </c>
      <c r="J179" s="29">
        <v>461.26379057999998</v>
      </c>
      <c r="K179" s="29">
        <v>994.41097788000002</v>
      </c>
      <c r="L179" s="29">
        <v>3226.1122353500004</v>
      </c>
      <c r="M179" s="29">
        <v>9970.2418303000013</v>
      </c>
      <c r="N179" s="29">
        <v>1632.5159611300007</v>
      </c>
      <c r="O179" s="29">
        <v>1419.6315292499996</v>
      </c>
      <c r="P179" s="29">
        <v>3936.0195881099999</v>
      </c>
      <c r="Q179" s="29">
        <v>2982.0747518100006</v>
      </c>
      <c r="R179" s="35">
        <v>2419.6422130000005</v>
      </c>
      <c r="S179" s="35">
        <v>2934.4505903399995</v>
      </c>
      <c r="T179" s="35">
        <v>5882.56602587</v>
      </c>
      <c r="U179" s="36">
        <v>10358.003523150001</v>
      </c>
    </row>
    <row r="180" spans="1:21" ht="15.6" x14ac:dyDescent="0.25">
      <c r="A180" s="28" t="s">
        <v>33</v>
      </c>
      <c r="B180" s="29">
        <v>21595.415994440005</v>
      </c>
      <c r="C180" s="29">
        <v>6907.1098250700006</v>
      </c>
      <c r="D180" s="29">
        <v>734.24331022999991</v>
      </c>
      <c r="E180" s="29">
        <v>1104.18331337</v>
      </c>
      <c r="F180" s="29">
        <v>998.89185959999998</v>
      </c>
      <c r="G180" s="29">
        <v>4069.79134187</v>
      </c>
      <c r="H180" s="29">
        <v>4732.2032445300001</v>
      </c>
      <c r="I180" s="29">
        <v>120.98644231</v>
      </c>
      <c r="J180" s="29">
        <v>453.78207615999992</v>
      </c>
      <c r="K180" s="29">
        <v>489.53690608000005</v>
      </c>
      <c r="L180" s="29">
        <v>3667.8978199799999</v>
      </c>
      <c r="M180" s="29">
        <v>9956.1029248399991</v>
      </c>
      <c r="N180" s="29">
        <v>1680.6508633899998</v>
      </c>
      <c r="O180" s="29">
        <v>922.17756055000018</v>
      </c>
      <c r="P180" s="29">
        <v>4314.5917706599985</v>
      </c>
      <c r="Q180" s="29">
        <v>3038.6827302400011</v>
      </c>
      <c r="R180" s="35">
        <v>2535.8806159299997</v>
      </c>
      <c r="S180" s="35">
        <v>2480.14295008</v>
      </c>
      <c r="T180" s="35">
        <v>5803.0205363399991</v>
      </c>
      <c r="U180" s="36">
        <v>10776.371892090001</v>
      </c>
    </row>
    <row r="181" spans="1:21" ht="15.6" x14ac:dyDescent="0.25">
      <c r="A181" s="28" t="s">
        <v>34</v>
      </c>
      <c r="B181" s="29">
        <v>21352.458820650005</v>
      </c>
      <c r="C181" s="29">
        <v>6860.7177209400006</v>
      </c>
      <c r="D181" s="29">
        <v>638.93427092000002</v>
      </c>
      <c r="E181" s="29">
        <v>1183.1059403500001</v>
      </c>
      <c r="F181" s="29">
        <v>1009.7550517699999</v>
      </c>
      <c r="G181" s="29">
        <v>4028.9224579000002</v>
      </c>
      <c r="H181" s="29">
        <v>4770.0330792200002</v>
      </c>
      <c r="I181" s="29">
        <v>132.59944523000001</v>
      </c>
      <c r="J181" s="29">
        <v>399.69076865</v>
      </c>
      <c r="K181" s="29">
        <v>489.61596076999996</v>
      </c>
      <c r="L181" s="29">
        <v>3748.1269045700001</v>
      </c>
      <c r="M181" s="29">
        <v>9721.7080204900012</v>
      </c>
      <c r="N181" s="29">
        <v>1629.2982414899998</v>
      </c>
      <c r="O181" s="29">
        <v>781.44949229999986</v>
      </c>
      <c r="P181" s="29">
        <v>4202.2245079299992</v>
      </c>
      <c r="Q181" s="29">
        <v>3108.7357787700012</v>
      </c>
      <c r="R181" s="35">
        <v>2400.8319576399999</v>
      </c>
      <c r="S181" s="35">
        <v>2364.2462012999999</v>
      </c>
      <c r="T181" s="35">
        <v>5701.5955204699994</v>
      </c>
      <c r="U181" s="36">
        <v>10885.785141240001</v>
      </c>
    </row>
    <row r="182" spans="1:21" ht="15.6" x14ac:dyDescent="0.25">
      <c r="A182" s="28" t="s">
        <v>35</v>
      </c>
      <c r="B182" s="29">
        <v>21008.018939289999</v>
      </c>
      <c r="C182" s="29">
        <v>6895.4724854100014</v>
      </c>
      <c r="D182" s="29">
        <v>684.21014093999997</v>
      </c>
      <c r="E182" s="29">
        <v>1234.1775385000003</v>
      </c>
      <c r="F182" s="29">
        <v>1031.6891513799999</v>
      </c>
      <c r="G182" s="29">
        <v>3945.395654590001</v>
      </c>
      <c r="H182" s="29">
        <v>4170.33850833</v>
      </c>
      <c r="I182" s="29">
        <v>141.35162417000004</v>
      </c>
      <c r="J182" s="29">
        <v>200.71455113000002</v>
      </c>
      <c r="K182" s="29">
        <v>447.60887398</v>
      </c>
      <c r="L182" s="29">
        <v>3380.6634590499998</v>
      </c>
      <c r="M182" s="29">
        <v>9942.2079455499988</v>
      </c>
      <c r="N182" s="29">
        <v>1662.6271696400004</v>
      </c>
      <c r="O182" s="29">
        <v>783.38047376000009</v>
      </c>
      <c r="P182" s="29">
        <v>4384.3211732299987</v>
      </c>
      <c r="Q182" s="29">
        <v>3111.8791289199989</v>
      </c>
      <c r="R182" s="35">
        <v>2488.1889347500005</v>
      </c>
      <c r="S182" s="35">
        <v>2218.2725633900004</v>
      </c>
      <c r="T182" s="35">
        <v>5863.6191985899986</v>
      </c>
      <c r="U182" s="36">
        <v>10437.93824256</v>
      </c>
    </row>
    <row r="183" spans="1:21" ht="15.6" x14ac:dyDescent="0.25">
      <c r="A183" s="28" t="s">
        <v>36</v>
      </c>
      <c r="B183" s="29">
        <v>19484.23664598</v>
      </c>
      <c r="C183" s="29">
        <v>7022.1769641999999</v>
      </c>
      <c r="D183" s="29">
        <v>685.53113867000002</v>
      </c>
      <c r="E183" s="29">
        <v>1296.24622202</v>
      </c>
      <c r="F183" s="29">
        <v>1172.4737137300001</v>
      </c>
      <c r="G183" s="29">
        <v>3867.9258897800005</v>
      </c>
      <c r="H183" s="29" t="s">
        <v>43</v>
      </c>
      <c r="I183" s="29">
        <v>134.39916910000002</v>
      </c>
      <c r="J183" s="29">
        <v>209.69932566000003</v>
      </c>
      <c r="K183" s="29">
        <v>241.13432000999998</v>
      </c>
      <c r="L183" s="29">
        <v>1542.22673599</v>
      </c>
      <c r="M183" s="29">
        <v>10334.600131020001</v>
      </c>
      <c r="N183" s="29">
        <v>1968.6689919800001</v>
      </c>
      <c r="O183" s="29">
        <v>647.20562004999999</v>
      </c>
      <c r="P183" s="29">
        <v>4648.2796214199998</v>
      </c>
      <c r="Q183" s="29">
        <v>3070.4458975700018</v>
      </c>
      <c r="R183" s="35">
        <v>2788.5992997500002</v>
      </c>
      <c r="S183" s="35">
        <v>2153.15116773</v>
      </c>
      <c r="T183" s="35">
        <v>6061.8876551599997</v>
      </c>
      <c r="U183" s="36">
        <v>8480.5985233400024</v>
      </c>
    </row>
    <row r="184" spans="1:21" ht="15.6" x14ac:dyDescent="0.25">
      <c r="A184" s="28" t="s">
        <v>37</v>
      </c>
      <c r="B184" s="29">
        <v>19696.726037439999</v>
      </c>
      <c r="C184" s="29">
        <v>7280.1157314900001</v>
      </c>
      <c r="D184" s="29">
        <v>730.23960569000008</v>
      </c>
      <c r="E184" s="29">
        <v>1459.3164028399999</v>
      </c>
      <c r="F184" s="29">
        <v>1289.6514403799999</v>
      </c>
      <c r="G184" s="29">
        <v>3800.9082825800001</v>
      </c>
      <c r="H184" s="29">
        <v>2054.7600175299999</v>
      </c>
      <c r="I184" s="29">
        <v>132.88479290000001</v>
      </c>
      <c r="J184" s="29">
        <v>213.53205822999999</v>
      </c>
      <c r="K184" s="29">
        <v>236.58157801999999</v>
      </c>
      <c r="L184" s="29">
        <v>1471.7615883799999</v>
      </c>
      <c r="M184" s="29">
        <v>10361.850288419999</v>
      </c>
      <c r="N184" s="29">
        <v>1866.0599670200006</v>
      </c>
      <c r="O184" s="29">
        <v>631.49836178999965</v>
      </c>
      <c r="P184" s="29">
        <v>4802.1738252099985</v>
      </c>
      <c r="Q184" s="29">
        <v>3062.1181343999988</v>
      </c>
      <c r="R184" s="35">
        <v>2729.1843656100009</v>
      </c>
      <c r="S184" s="35">
        <v>2304.3468228599995</v>
      </c>
      <c r="T184" s="35">
        <v>6328.4068436099988</v>
      </c>
      <c r="U184" s="36">
        <v>8334.7880053599984</v>
      </c>
    </row>
    <row r="185" spans="1:21" ht="15.6" x14ac:dyDescent="0.25">
      <c r="A185" s="28" t="s">
        <v>38</v>
      </c>
      <c r="B185" s="29">
        <v>19635.302359779998</v>
      </c>
      <c r="C185" s="29">
        <v>7370.6137107699997</v>
      </c>
      <c r="D185" s="29">
        <v>719.73873243000003</v>
      </c>
      <c r="E185" s="29">
        <v>1565.7398545599997</v>
      </c>
      <c r="F185" s="29">
        <v>1489.1860028899996</v>
      </c>
      <c r="G185" s="29">
        <v>3595.9491208899999</v>
      </c>
      <c r="H185" s="29">
        <v>1918.5568416200001</v>
      </c>
      <c r="I185" s="29">
        <v>104.96571934000001</v>
      </c>
      <c r="J185" s="29">
        <v>228.02136705999996</v>
      </c>
      <c r="K185" s="29">
        <v>232.56659327999995</v>
      </c>
      <c r="L185" s="29">
        <v>1353.0031619400002</v>
      </c>
      <c r="M185" s="29">
        <v>10346.13180739</v>
      </c>
      <c r="N185" s="29">
        <v>2242.0657031199999</v>
      </c>
      <c r="O185" s="29">
        <v>621.1482193999999</v>
      </c>
      <c r="P185" s="29">
        <v>4397.0401643000005</v>
      </c>
      <c r="Q185" s="29">
        <v>3085.8777205699994</v>
      </c>
      <c r="R185" s="35">
        <v>3066.7701548899995</v>
      </c>
      <c r="S185" s="35">
        <v>2414.9094410199996</v>
      </c>
      <c r="T185" s="35">
        <v>6118.7927604699998</v>
      </c>
      <c r="U185" s="36">
        <v>8034.8300033999994</v>
      </c>
    </row>
    <row r="186" spans="1:21" ht="15.6" x14ac:dyDescent="0.25">
      <c r="A186" s="28" t="s">
        <v>39</v>
      </c>
      <c r="B186" s="29">
        <v>20599.091444879999</v>
      </c>
      <c r="C186" s="29">
        <v>7561.1649168699996</v>
      </c>
      <c r="D186" s="29">
        <v>833.84853344999999</v>
      </c>
      <c r="E186" s="29">
        <v>1699.05114254</v>
      </c>
      <c r="F186" s="29">
        <v>1526.1741736200001</v>
      </c>
      <c r="G186" s="29">
        <v>3502.0910672599998</v>
      </c>
      <c r="H186" s="29">
        <v>1935.0288678900004</v>
      </c>
      <c r="I186" s="29">
        <v>118.85226854000001</v>
      </c>
      <c r="J186" s="29">
        <v>221.09402102000001</v>
      </c>
      <c r="K186" s="29">
        <v>233.61762527999994</v>
      </c>
      <c r="L186" s="29">
        <v>1361.4649530500003</v>
      </c>
      <c r="M186" s="29">
        <v>11102.897660120001</v>
      </c>
      <c r="N186" s="29">
        <v>2335.0621659400003</v>
      </c>
      <c r="O186" s="29">
        <v>477.63468647000002</v>
      </c>
      <c r="P186" s="29">
        <v>5255.53492018</v>
      </c>
      <c r="Q186" s="29">
        <v>3034.6658875300009</v>
      </c>
      <c r="R186" s="35">
        <v>3287.7629679300003</v>
      </c>
      <c r="S186" s="35">
        <v>2397.77985003</v>
      </c>
      <c r="T186" s="35">
        <v>7015.3267190799997</v>
      </c>
      <c r="U186" s="36">
        <v>7898.2219078400012</v>
      </c>
    </row>
    <row r="187" spans="1:21" ht="15.6" x14ac:dyDescent="0.25">
      <c r="A187" s="28" t="s">
        <v>44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35"/>
      <c r="S187" s="35"/>
      <c r="T187" s="35"/>
      <c r="U187" s="36"/>
    </row>
    <row r="188" spans="1:21" ht="15.6" x14ac:dyDescent="0.25">
      <c r="A188" s="28" t="s">
        <v>28</v>
      </c>
      <c r="B188" s="29">
        <v>20861.52014651</v>
      </c>
      <c r="C188" s="29">
        <v>7497.039985299999</v>
      </c>
      <c r="D188" s="29">
        <v>741.69174687999987</v>
      </c>
      <c r="E188" s="29">
        <v>1787.9554567299999</v>
      </c>
      <c r="F188" s="29">
        <v>1513.9568288600001</v>
      </c>
      <c r="G188" s="29">
        <v>3453.4359528299997</v>
      </c>
      <c r="H188" s="29">
        <v>1936.65975925</v>
      </c>
      <c r="I188" s="29">
        <v>144.86710582000003</v>
      </c>
      <c r="J188" s="29">
        <v>220.93961589999998</v>
      </c>
      <c r="K188" s="29">
        <v>247.70177226999994</v>
      </c>
      <c r="L188" s="29">
        <v>1323.1512652599999</v>
      </c>
      <c r="M188" s="29">
        <v>11427.82040196</v>
      </c>
      <c r="N188" s="29">
        <v>2047.5037671600001</v>
      </c>
      <c r="O188" s="29">
        <v>550.31400491000022</v>
      </c>
      <c r="P188" s="29">
        <v>5771.4759269099995</v>
      </c>
      <c r="Q188" s="29">
        <v>3058.5267029799993</v>
      </c>
      <c r="R188" s="35">
        <v>2934.0626198599998</v>
      </c>
      <c r="S188" s="35">
        <v>2559.2090775400002</v>
      </c>
      <c r="T188" s="35">
        <v>7533.1345280400001</v>
      </c>
      <c r="U188" s="36">
        <v>7835.1139210699994</v>
      </c>
    </row>
    <row r="189" spans="1:21" ht="15.6" x14ac:dyDescent="0.25">
      <c r="A189" s="28" t="s">
        <v>29</v>
      </c>
      <c r="B189" s="29">
        <v>20686.631633080004</v>
      </c>
      <c r="C189" s="29">
        <v>7750.3027705800005</v>
      </c>
      <c r="D189" s="29">
        <v>993.99246617000017</v>
      </c>
      <c r="E189" s="29">
        <v>1941.1930086999998</v>
      </c>
      <c r="F189" s="29">
        <v>1478.1934614500001</v>
      </c>
      <c r="G189" s="29">
        <v>3336.9238342599997</v>
      </c>
      <c r="H189" s="29">
        <v>1869.7545668400003</v>
      </c>
      <c r="I189" s="29">
        <v>147.66554392</v>
      </c>
      <c r="J189" s="29">
        <v>240.07848050000001</v>
      </c>
      <c r="K189" s="29">
        <v>221.21629823999999</v>
      </c>
      <c r="L189" s="29">
        <v>1260.7942441800001</v>
      </c>
      <c r="M189" s="29">
        <v>11066.574295660002</v>
      </c>
      <c r="N189" s="29">
        <v>2051.2819356099999</v>
      </c>
      <c r="O189" s="29">
        <v>455.80533409000014</v>
      </c>
      <c r="P189" s="29">
        <v>5547.9412745000018</v>
      </c>
      <c r="Q189" s="29">
        <v>3011.5457514600007</v>
      </c>
      <c r="R189" s="35">
        <v>3192.9399457</v>
      </c>
      <c r="S189" s="35">
        <v>2637.07682329</v>
      </c>
      <c r="T189" s="35">
        <v>7247.351034190001</v>
      </c>
      <c r="U189" s="36">
        <v>7609.2638299</v>
      </c>
    </row>
    <row r="190" spans="1:21" ht="15.6" x14ac:dyDescent="0.25">
      <c r="A190" s="28" t="s">
        <v>30</v>
      </c>
      <c r="B190" s="29">
        <v>20328.670449750007</v>
      </c>
      <c r="C190" s="29">
        <v>7657.1926146200003</v>
      </c>
      <c r="D190" s="29">
        <v>777.43081286999995</v>
      </c>
      <c r="E190" s="29">
        <v>1973.62260571</v>
      </c>
      <c r="F190" s="29">
        <v>1529.3477414099996</v>
      </c>
      <c r="G190" s="29">
        <v>3376.7914546299999</v>
      </c>
      <c r="H190" s="29">
        <v>1668.00005222</v>
      </c>
      <c r="I190" s="29">
        <v>149.86220959000002</v>
      </c>
      <c r="J190" s="29">
        <v>256.89918239999997</v>
      </c>
      <c r="K190" s="29">
        <v>216.26090340999997</v>
      </c>
      <c r="L190" s="29">
        <v>1044.97775682</v>
      </c>
      <c r="M190" s="29">
        <v>11003.47778291</v>
      </c>
      <c r="N190" s="29">
        <v>2473.2953953400001</v>
      </c>
      <c r="O190" s="29">
        <v>429.91169623000019</v>
      </c>
      <c r="P190" s="29">
        <v>5094.0225515599996</v>
      </c>
      <c r="Q190" s="29">
        <v>3006.2481397800002</v>
      </c>
      <c r="R190" s="35">
        <v>3400.5884178000001</v>
      </c>
      <c r="S190" s="35">
        <v>2660.4334843400002</v>
      </c>
      <c r="T190" s="35">
        <v>6839.631196379999</v>
      </c>
      <c r="U190" s="36">
        <v>7428.0173512299998</v>
      </c>
    </row>
    <row r="191" spans="1:21" ht="15.6" x14ac:dyDescent="0.25">
      <c r="A191" s="28" t="s">
        <v>31</v>
      </c>
      <c r="B191" s="29">
        <v>20201.674806179999</v>
      </c>
      <c r="C191" s="29">
        <v>7881.3586957200005</v>
      </c>
      <c r="D191" s="29">
        <v>885.43564898999989</v>
      </c>
      <c r="E191" s="29">
        <v>2002.3976561900001</v>
      </c>
      <c r="F191" s="29">
        <v>1566.7741541099997</v>
      </c>
      <c r="G191" s="29">
        <v>3426.7512364299996</v>
      </c>
      <c r="H191" s="29">
        <v>1759.3374474699999</v>
      </c>
      <c r="I191" s="29">
        <v>275.18865254999997</v>
      </c>
      <c r="J191" s="29">
        <v>240.40940207</v>
      </c>
      <c r="K191" s="29">
        <v>482.56678790000001</v>
      </c>
      <c r="L191" s="29">
        <v>761.17260495000016</v>
      </c>
      <c r="M191" s="29">
        <v>10560.978662990001</v>
      </c>
      <c r="N191" s="29">
        <v>2249.7988475000006</v>
      </c>
      <c r="O191" s="29">
        <v>335.99090425000003</v>
      </c>
      <c r="P191" s="29">
        <v>4917.1091422399995</v>
      </c>
      <c r="Q191" s="29">
        <v>3058.0797690000004</v>
      </c>
      <c r="R191" s="35">
        <v>3410.4231490400007</v>
      </c>
      <c r="S191" s="35">
        <v>2578.7979625100002</v>
      </c>
      <c r="T191" s="35">
        <v>6966.4500842499992</v>
      </c>
      <c r="U191" s="36">
        <v>7246.0036103800003</v>
      </c>
    </row>
    <row r="192" spans="1:21" ht="15.6" x14ac:dyDescent="0.25">
      <c r="A192" s="28" t="s">
        <v>32</v>
      </c>
      <c r="B192" s="29">
        <v>20130.535433860001</v>
      </c>
      <c r="C192" s="29">
        <v>7867.4841927100006</v>
      </c>
      <c r="D192" s="29">
        <v>822.95172704000026</v>
      </c>
      <c r="E192" s="29">
        <v>2096.2093240800004</v>
      </c>
      <c r="F192" s="29">
        <v>1478.5333535600003</v>
      </c>
      <c r="G192" s="29">
        <v>3469.7897880300002</v>
      </c>
      <c r="H192" s="29">
        <v>1730.5247752300002</v>
      </c>
      <c r="I192" s="29">
        <v>214.6185251</v>
      </c>
      <c r="J192" s="29">
        <v>250.74407776000001</v>
      </c>
      <c r="K192" s="29">
        <v>272.07418939000002</v>
      </c>
      <c r="L192" s="29">
        <v>993.08798298000022</v>
      </c>
      <c r="M192" s="29">
        <v>10532.52646592</v>
      </c>
      <c r="N192" s="29">
        <v>2313.3721713599998</v>
      </c>
      <c r="O192" s="29">
        <v>323.22554389000015</v>
      </c>
      <c r="P192" s="29">
        <v>4804.0745037299994</v>
      </c>
      <c r="Q192" s="29">
        <v>3091.8542469399999</v>
      </c>
      <c r="R192" s="35">
        <v>3350.9424235000001</v>
      </c>
      <c r="S192" s="35">
        <v>2670.1789457300006</v>
      </c>
      <c r="T192" s="35">
        <v>6554.68204668</v>
      </c>
      <c r="U192" s="36">
        <v>7554.7320179500002</v>
      </c>
    </row>
    <row r="193" spans="1:21" ht="15.6" x14ac:dyDescent="0.25">
      <c r="A193" s="28" t="s">
        <v>33</v>
      </c>
      <c r="B193" s="29">
        <v>20439.065491319994</v>
      </c>
      <c r="C193" s="29">
        <v>8109.3167944799998</v>
      </c>
      <c r="D193" s="29">
        <v>917.95489522000003</v>
      </c>
      <c r="E193" s="29">
        <v>2130.7924515200002</v>
      </c>
      <c r="F193" s="29">
        <v>1480.20537528</v>
      </c>
      <c r="G193" s="29">
        <v>3580.36407246</v>
      </c>
      <c r="H193" s="29">
        <v>1732.32186559</v>
      </c>
      <c r="I193" s="29">
        <v>246.55818549</v>
      </c>
      <c r="J193" s="29">
        <v>252.02310839999998</v>
      </c>
      <c r="K193" s="29">
        <v>234.79285619000001</v>
      </c>
      <c r="L193" s="29">
        <v>998.94771551000008</v>
      </c>
      <c r="M193" s="29">
        <v>10597.426831250001</v>
      </c>
      <c r="N193" s="29">
        <v>2454.0385224700003</v>
      </c>
      <c r="O193" s="29">
        <v>302.4660808999995</v>
      </c>
      <c r="P193" s="29">
        <v>4733.0005721200005</v>
      </c>
      <c r="Q193" s="29">
        <v>3107.9216557600002</v>
      </c>
      <c r="R193" s="35">
        <v>3618.5516031800003</v>
      </c>
      <c r="S193" s="35">
        <v>2685.2816408199997</v>
      </c>
      <c r="T193" s="35">
        <v>6447.9988035900005</v>
      </c>
      <c r="U193" s="35">
        <v>7687.2334437300005</v>
      </c>
    </row>
    <row r="194" spans="1:21" ht="15.6" x14ac:dyDescent="0.25">
      <c r="A194" s="28" t="s">
        <v>34</v>
      </c>
      <c r="B194" s="29">
        <v>20491.224001660001</v>
      </c>
      <c r="C194" s="29">
        <v>8049.5306197800001</v>
      </c>
      <c r="D194" s="29">
        <v>876.91558681000004</v>
      </c>
      <c r="E194" s="29">
        <v>2157.01236238</v>
      </c>
      <c r="F194" s="29">
        <v>1476.6492723500003</v>
      </c>
      <c r="G194" s="29">
        <v>3538.9533982399998</v>
      </c>
      <c r="H194" s="29">
        <v>1556.07739373</v>
      </c>
      <c r="I194" s="29">
        <v>110.53313078000004</v>
      </c>
      <c r="J194" s="29">
        <v>244.86243636999998</v>
      </c>
      <c r="K194" s="29">
        <v>215.73175524000001</v>
      </c>
      <c r="L194" s="29">
        <v>984.95007134000002</v>
      </c>
      <c r="M194" s="29">
        <v>10885.615988149999</v>
      </c>
      <c r="N194" s="29">
        <v>2772.1853539199997</v>
      </c>
      <c r="O194" s="29">
        <v>268.68012918999978</v>
      </c>
      <c r="P194" s="29">
        <v>4788.7361097599996</v>
      </c>
      <c r="Q194" s="29">
        <v>3056.0143952799999</v>
      </c>
      <c r="R194" s="35">
        <v>3759.63407151</v>
      </c>
      <c r="S194" s="35">
        <v>2670.5549279399997</v>
      </c>
      <c r="T194" s="35">
        <v>6481.1171373500001</v>
      </c>
      <c r="U194" s="35">
        <v>7579.91786486</v>
      </c>
    </row>
    <row r="195" spans="1:21" ht="15.6" x14ac:dyDescent="0.25">
      <c r="A195" s="28" t="s">
        <v>35</v>
      </c>
      <c r="B195" s="29">
        <v>20590.612705210002</v>
      </c>
      <c r="C195" s="29">
        <v>8020.7721544300011</v>
      </c>
      <c r="D195" s="29">
        <v>827.40744354000014</v>
      </c>
      <c r="E195" s="29">
        <v>2139.4209975700001</v>
      </c>
      <c r="F195" s="29">
        <v>1484.7573798099997</v>
      </c>
      <c r="G195" s="29">
        <v>3569.1863335100006</v>
      </c>
      <c r="H195" s="29">
        <v>1581.0102847500002</v>
      </c>
      <c r="I195" s="29">
        <v>115.71787568000001</v>
      </c>
      <c r="J195" s="29">
        <v>246.15046806000001</v>
      </c>
      <c r="K195" s="29">
        <v>230.84662654999997</v>
      </c>
      <c r="L195" s="29">
        <v>988.2953144600001</v>
      </c>
      <c r="M195" s="29">
        <v>10988.83026603</v>
      </c>
      <c r="N195" s="29">
        <v>2865.3715612500005</v>
      </c>
      <c r="O195" s="29">
        <v>249.92063820999974</v>
      </c>
      <c r="P195" s="29">
        <v>4705.4700131899999</v>
      </c>
      <c r="Q195" s="29">
        <v>3168.06805338</v>
      </c>
      <c r="R195" s="35">
        <v>3808.4968804700006</v>
      </c>
      <c r="S195" s="35">
        <v>2635.4921038399998</v>
      </c>
      <c r="T195" s="35">
        <v>6421.0740195500002</v>
      </c>
      <c r="U195" s="35">
        <v>7725.5497013500008</v>
      </c>
    </row>
    <row r="196" spans="1:21" ht="15.6" x14ac:dyDescent="0.25">
      <c r="A196" s="28" t="s">
        <v>36</v>
      </c>
      <c r="B196" s="29">
        <v>21583.579528689999</v>
      </c>
      <c r="C196" s="29">
        <v>8199.1276429999998</v>
      </c>
      <c r="D196" s="29">
        <v>976.05798141000002</v>
      </c>
      <c r="E196" s="29">
        <v>2094.1830284900002</v>
      </c>
      <c r="F196" s="29">
        <v>1655.8324848999998</v>
      </c>
      <c r="G196" s="29">
        <v>3473.0541481999999</v>
      </c>
      <c r="H196" s="29">
        <v>1632.0445377999997</v>
      </c>
      <c r="I196" s="29">
        <v>120.29472337000001</v>
      </c>
      <c r="J196" s="29">
        <v>254.26338566000001</v>
      </c>
      <c r="K196" s="29">
        <v>248.28851724</v>
      </c>
      <c r="L196" s="29">
        <v>1009.1979115299999</v>
      </c>
      <c r="M196" s="29">
        <v>11752.407347889999</v>
      </c>
      <c r="N196" s="29">
        <v>3334.1386971699999</v>
      </c>
      <c r="O196" s="29">
        <v>260.9148331600004</v>
      </c>
      <c r="P196" s="29">
        <v>4959.5581386899985</v>
      </c>
      <c r="Q196" s="29">
        <v>3197.7956788700003</v>
      </c>
      <c r="R196" s="35">
        <v>4430.4914019500002</v>
      </c>
      <c r="S196" s="35">
        <v>2609.3612473100006</v>
      </c>
      <c r="T196" s="35">
        <v>6863.6791408299987</v>
      </c>
      <c r="U196" s="35">
        <v>7680.0477386000002</v>
      </c>
    </row>
    <row r="197" spans="1:21" ht="15.6" x14ac:dyDescent="0.25">
      <c r="A197" s="28" t="s">
        <v>37</v>
      </c>
      <c r="B197" s="29">
        <v>22003.129238079997</v>
      </c>
      <c r="C197" s="29">
        <v>8140.0415015399994</v>
      </c>
      <c r="D197" s="29">
        <v>893.81149075000019</v>
      </c>
      <c r="E197" s="29">
        <v>2074.3308062799997</v>
      </c>
      <c r="F197" s="29">
        <v>1688.1541165600001</v>
      </c>
      <c r="G197" s="29">
        <v>3483.7450879500002</v>
      </c>
      <c r="H197" s="29">
        <v>1591.82904242</v>
      </c>
      <c r="I197" s="29">
        <v>145.37616427000003</v>
      </c>
      <c r="J197" s="29">
        <v>255.41448873999997</v>
      </c>
      <c r="K197" s="29">
        <v>241.97430420999999</v>
      </c>
      <c r="L197" s="29">
        <v>949.06408519999991</v>
      </c>
      <c r="M197" s="29">
        <v>12271.258694120001</v>
      </c>
      <c r="N197" s="29">
        <v>3691.4278198499987</v>
      </c>
      <c r="O197" s="29">
        <v>293.21622350999979</v>
      </c>
      <c r="P197" s="29">
        <v>5067.2275998400019</v>
      </c>
      <c r="Q197" s="29">
        <v>3219.3870509200005</v>
      </c>
      <c r="R197" s="35">
        <v>4730.6154748699992</v>
      </c>
      <c r="S197" s="35">
        <v>2622.9615185299995</v>
      </c>
      <c r="T197" s="35">
        <v>6997.3560206100019</v>
      </c>
      <c r="U197" s="35">
        <v>7652.1962240700004</v>
      </c>
    </row>
    <row r="198" spans="1:21" ht="15.6" x14ac:dyDescent="0.25">
      <c r="A198" s="28" t="s">
        <v>38</v>
      </c>
      <c r="B198" s="29">
        <v>21990.067519420001</v>
      </c>
      <c r="C198" s="29">
        <v>8073.4974073799995</v>
      </c>
      <c r="D198" s="29">
        <v>923.0870461799999</v>
      </c>
      <c r="E198" s="29">
        <v>2099.3108494900002</v>
      </c>
      <c r="F198" s="29">
        <v>1677.2828869399998</v>
      </c>
      <c r="G198" s="29">
        <v>3373.8166247699996</v>
      </c>
      <c r="H198" s="29">
        <v>1546.8912431799999</v>
      </c>
      <c r="I198" s="29">
        <v>145.86218808000004</v>
      </c>
      <c r="J198" s="29">
        <v>261.26343091000001</v>
      </c>
      <c r="K198" s="29">
        <v>229.18376868999999</v>
      </c>
      <c r="L198" s="29">
        <v>910.58185549999996</v>
      </c>
      <c r="M198" s="29">
        <v>12369.678868860001</v>
      </c>
      <c r="N198" s="29">
        <v>3603.5296542700003</v>
      </c>
      <c r="O198" s="29">
        <v>361.18702701000018</v>
      </c>
      <c r="P198" s="29">
        <v>5297.4777855400007</v>
      </c>
      <c r="Q198" s="29">
        <v>3107.4844020399996</v>
      </c>
      <c r="R198" s="35">
        <v>4672.4788885300004</v>
      </c>
      <c r="S198" s="35">
        <v>2721.7613074100004</v>
      </c>
      <c r="T198" s="35">
        <v>7203.9444411700006</v>
      </c>
      <c r="U198" s="35">
        <v>7391.8828823099993</v>
      </c>
    </row>
    <row r="199" spans="1:21" ht="15.6" x14ac:dyDescent="0.25">
      <c r="A199" s="28" t="s">
        <v>39</v>
      </c>
      <c r="B199" s="29">
        <v>21870.407654459999</v>
      </c>
      <c r="C199" s="29">
        <v>8375.3809737499996</v>
      </c>
      <c r="D199" s="29">
        <v>1042.0562517200003</v>
      </c>
      <c r="E199" s="29">
        <v>2100.1668999799999</v>
      </c>
      <c r="F199" s="29">
        <v>1751.4342278399995</v>
      </c>
      <c r="G199" s="29">
        <v>3481.7235942099996</v>
      </c>
      <c r="H199" s="29">
        <v>1547.6521935900003</v>
      </c>
      <c r="I199" s="29">
        <v>120.43640258000001</v>
      </c>
      <c r="J199" s="29">
        <v>299.73629445000006</v>
      </c>
      <c r="K199" s="29">
        <v>254.39862756999997</v>
      </c>
      <c r="L199" s="29">
        <v>873.08086899000023</v>
      </c>
      <c r="M199" s="29">
        <v>11947.374487119998</v>
      </c>
      <c r="N199" s="29">
        <v>3773.0375790300009</v>
      </c>
      <c r="O199" s="29">
        <v>246.30038732999992</v>
      </c>
      <c r="P199" s="29">
        <v>5072.423194269998</v>
      </c>
      <c r="Q199" s="29">
        <v>2855.61332649</v>
      </c>
      <c r="R199" s="35">
        <v>4935.5302333300015</v>
      </c>
      <c r="S199" s="35">
        <v>2646.2035817599999</v>
      </c>
      <c r="T199" s="35">
        <v>7078.2560496799979</v>
      </c>
      <c r="U199" s="35">
        <v>7210.4177896900001</v>
      </c>
    </row>
    <row r="200" spans="1:21" ht="15.6" x14ac:dyDescent="0.25">
      <c r="A200" s="28" t="s">
        <v>45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35"/>
      <c r="S200" s="35"/>
      <c r="T200" s="35"/>
      <c r="U200" s="35"/>
    </row>
    <row r="201" spans="1:21" ht="15.6" x14ac:dyDescent="0.25">
      <c r="A201" s="28" t="s">
        <v>28</v>
      </c>
      <c r="B201" s="29">
        <v>21978.147033900004</v>
      </c>
      <c r="C201" s="29">
        <v>8075.9421830599995</v>
      </c>
      <c r="D201" s="29">
        <v>902.81743503999996</v>
      </c>
      <c r="E201" s="29">
        <v>2125.2112483599999</v>
      </c>
      <c r="F201" s="29">
        <v>1650.8776774099995</v>
      </c>
      <c r="G201" s="29">
        <v>3397.0358222499999</v>
      </c>
      <c r="H201" s="29">
        <v>1670.5081310600001</v>
      </c>
      <c r="I201" s="29">
        <v>128.46202484000003</v>
      </c>
      <c r="J201" s="29">
        <v>352.06054181999997</v>
      </c>
      <c r="K201" s="29">
        <v>313.29287337</v>
      </c>
      <c r="L201" s="29">
        <v>876.69269103000011</v>
      </c>
      <c r="M201" s="29">
        <v>12231.696719780002</v>
      </c>
      <c r="N201" s="29">
        <v>3621.4121775499998</v>
      </c>
      <c r="O201" s="29">
        <v>238.65287355999982</v>
      </c>
      <c r="P201" s="29">
        <v>5185.3854249700007</v>
      </c>
      <c r="Q201" s="29">
        <v>3186.2462437000013</v>
      </c>
      <c r="R201" s="35">
        <v>4652.6916374299999</v>
      </c>
      <c r="S201" s="35">
        <v>2715.9246637399997</v>
      </c>
      <c r="T201" s="35">
        <v>7149.5559757500005</v>
      </c>
      <c r="U201" s="35">
        <v>7459.9747569800011</v>
      </c>
    </row>
    <row r="202" spans="1:21" ht="15.6" x14ac:dyDescent="0.25">
      <c r="A202" s="28" t="s">
        <v>29</v>
      </c>
      <c r="B202" s="29">
        <v>22401.551348590001</v>
      </c>
      <c r="C202" s="29">
        <v>8214.0440353800004</v>
      </c>
      <c r="D202" s="29">
        <v>1164.92700747</v>
      </c>
      <c r="E202" s="29">
        <v>2166.5879768999998</v>
      </c>
      <c r="F202" s="29">
        <v>1696.6585533500001</v>
      </c>
      <c r="G202" s="29">
        <v>3185.8704976599997</v>
      </c>
      <c r="H202" s="29">
        <v>1534.2443533200001</v>
      </c>
      <c r="I202" s="29">
        <v>136.92783763000003</v>
      </c>
      <c r="J202" s="29">
        <v>374.74579917999995</v>
      </c>
      <c r="K202" s="29">
        <v>221.06890501000001</v>
      </c>
      <c r="L202" s="29">
        <v>801.50181149999992</v>
      </c>
      <c r="M202" s="29">
        <v>12653.262959890002</v>
      </c>
      <c r="N202" s="29">
        <v>3751.9914505499992</v>
      </c>
      <c r="O202" s="29">
        <v>235.38169299000015</v>
      </c>
      <c r="P202" s="29">
        <v>5506.9495701900014</v>
      </c>
      <c r="Q202" s="29">
        <v>3158.9402461600002</v>
      </c>
      <c r="R202" s="35">
        <v>5053.8462956499989</v>
      </c>
      <c r="S202" s="35">
        <v>2776.7154690699999</v>
      </c>
      <c r="T202" s="35">
        <v>7424.6770285500015</v>
      </c>
      <c r="U202" s="35">
        <v>7146.3125553199998</v>
      </c>
    </row>
    <row r="203" spans="1:21" ht="15.6" x14ac:dyDescent="0.25">
      <c r="A203" s="28" t="s">
        <v>30</v>
      </c>
      <c r="B203" s="29">
        <v>22124.25300665</v>
      </c>
      <c r="C203" s="29">
        <v>8339.0993364300011</v>
      </c>
      <c r="D203" s="29">
        <v>991.50181295999994</v>
      </c>
      <c r="E203" s="29">
        <v>2305.8890213599993</v>
      </c>
      <c r="F203" s="29">
        <v>1859.2526174000002</v>
      </c>
      <c r="G203" s="29">
        <v>3182.4558847100006</v>
      </c>
      <c r="H203" s="29">
        <v>1712.9676124799998</v>
      </c>
      <c r="I203" s="29">
        <v>134.77568668000004</v>
      </c>
      <c r="J203" s="29">
        <v>359.84731195000001</v>
      </c>
      <c r="K203" s="29">
        <v>425.28097584999995</v>
      </c>
      <c r="L203" s="29">
        <v>793.06363799999986</v>
      </c>
      <c r="M203" s="29">
        <v>12072.186057740004</v>
      </c>
      <c r="N203" s="29">
        <v>3469.227153020001</v>
      </c>
      <c r="O203" s="29">
        <v>243.8766310800001</v>
      </c>
      <c r="P203" s="29">
        <v>5209.6765786200021</v>
      </c>
      <c r="Q203" s="29">
        <v>3149.4056950200002</v>
      </c>
      <c r="R203" s="35">
        <v>4595.5046526600008</v>
      </c>
      <c r="S203" s="35">
        <v>2909.6129643899994</v>
      </c>
      <c r="T203" s="35">
        <v>7494.2101718700023</v>
      </c>
      <c r="U203" s="35">
        <v>7124.9252177300004</v>
      </c>
    </row>
    <row r="204" spans="1:21" ht="15.6" x14ac:dyDescent="0.25">
      <c r="A204" s="28" t="s">
        <v>31</v>
      </c>
      <c r="B204" s="29">
        <v>22132.041015399995</v>
      </c>
      <c r="C204" s="29">
        <v>8714.9740302499995</v>
      </c>
      <c r="D204" s="29">
        <v>1292.2645679399998</v>
      </c>
      <c r="E204" s="29">
        <v>2328.7708591099995</v>
      </c>
      <c r="F204" s="29">
        <v>1923.67850082</v>
      </c>
      <c r="G204" s="29">
        <v>3170.2601023799998</v>
      </c>
      <c r="H204" s="29">
        <v>1618.4195748999998</v>
      </c>
      <c r="I204" s="29">
        <v>186.56348684000002</v>
      </c>
      <c r="J204" s="29">
        <v>377.43569365999997</v>
      </c>
      <c r="K204" s="29">
        <v>306.23757552999996</v>
      </c>
      <c r="L204" s="29">
        <v>748.18281887000001</v>
      </c>
      <c r="M204" s="29">
        <v>11798.64741025</v>
      </c>
      <c r="N204" s="29">
        <v>3460.9888329799992</v>
      </c>
      <c r="O204" s="29">
        <v>271.99102768000034</v>
      </c>
      <c r="P204" s="29">
        <v>4950.1494897800003</v>
      </c>
      <c r="Q204" s="29">
        <v>3115.5180598099996</v>
      </c>
      <c r="R204" s="35">
        <v>4939.8168877599992</v>
      </c>
      <c r="S204" s="35">
        <v>2978.1975804499998</v>
      </c>
      <c r="T204" s="35">
        <v>7180.0655661300007</v>
      </c>
      <c r="U204" s="35">
        <v>7033.9609810599995</v>
      </c>
    </row>
    <row r="205" spans="1:21" ht="15.6" x14ac:dyDescent="0.25">
      <c r="A205" s="28" t="s">
        <v>32</v>
      </c>
      <c r="B205" s="29">
        <v>21982.192593719999</v>
      </c>
      <c r="C205" s="29">
        <v>8622.9238094700013</v>
      </c>
      <c r="D205" s="29">
        <v>1364.93147576</v>
      </c>
      <c r="E205" s="29">
        <v>2307.5576692700001</v>
      </c>
      <c r="F205" s="29">
        <v>1848.7420827800001</v>
      </c>
      <c r="G205" s="29">
        <v>3101.6925816600001</v>
      </c>
      <c r="H205" s="29">
        <v>1618.6819249300002</v>
      </c>
      <c r="I205" s="29">
        <v>248.79491315000001</v>
      </c>
      <c r="J205" s="29">
        <v>364.61199192000004</v>
      </c>
      <c r="K205" s="29">
        <v>436.78800480999996</v>
      </c>
      <c r="L205" s="29">
        <v>568.48701505000008</v>
      </c>
      <c r="M205" s="29">
        <v>11740.586859320001</v>
      </c>
      <c r="N205" s="29">
        <v>3536.5904506299999</v>
      </c>
      <c r="O205" s="29">
        <v>254.58621842999992</v>
      </c>
      <c r="P205" s="29">
        <v>4499.0295486300001</v>
      </c>
      <c r="Q205" s="29">
        <v>3450.3806416300008</v>
      </c>
      <c r="R205" s="35">
        <v>5150.3168395399998</v>
      </c>
      <c r="S205" s="35">
        <v>2926.7558796200001</v>
      </c>
      <c r="T205" s="35">
        <v>6784.5596362199994</v>
      </c>
      <c r="U205" s="35">
        <v>7120.560238340001</v>
      </c>
    </row>
    <row r="206" spans="1:21" ht="15.6" x14ac:dyDescent="0.25">
      <c r="A206" s="28" t="s">
        <v>33</v>
      </c>
      <c r="B206" s="29">
        <v>22128.01744766</v>
      </c>
      <c r="C206" s="29">
        <v>8736.2501463300014</v>
      </c>
      <c r="D206" s="29">
        <v>1490.1192988600001</v>
      </c>
      <c r="E206" s="29">
        <v>2310.8791879800001</v>
      </c>
      <c r="F206" s="29">
        <v>1880.58518542</v>
      </c>
      <c r="G206" s="29">
        <v>3054.6664740700003</v>
      </c>
      <c r="H206" s="29">
        <v>1606.4333407899999</v>
      </c>
      <c r="I206" s="29">
        <v>218.63070220000003</v>
      </c>
      <c r="J206" s="29">
        <v>353.05318718999996</v>
      </c>
      <c r="K206" s="29">
        <v>289.60498548999999</v>
      </c>
      <c r="L206" s="29">
        <v>745.14446590999978</v>
      </c>
      <c r="M206" s="29">
        <v>11785.333960540001</v>
      </c>
      <c r="N206" s="29">
        <v>3552.225120300001</v>
      </c>
      <c r="O206" s="29">
        <v>290.71144079999959</v>
      </c>
      <c r="P206" s="29">
        <v>4282.1283450500005</v>
      </c>
      <c r="Q206" s="29">
        <v>3660.2690543900007</v>
      </c>
      <c r="R206" s="35">
        <v>5260.9751213600011</v>
      </c>
      <c r="S206" s="35">
        <v>2954.6438159699997</v>
      </c>
      <c r="T206" s="35">
        <v>6452.3185159600007</v>
      </c>
      <c r="U206" s="35">
        <v>7460.0799943700003</v>
      </c>
    </row>
    <row r="207" spans="1:21" ht="15.6" x14ac:dyDescent="0.25">
      <c r="A207" s="28" t="s">
        <v>34</v>
      </c>
      <c r="B207" s="29">
        <v>22383.870138889997</v>
      </c>
      <c r="C207" s="29">
        <v>8580.0406136500005</v>
      </c>
      <c r="D207" s="29">
        <v>1373.56801133</v>
      </c>
      <c r="E207" s="29">
        <v>2371.1013260300001</v>
      </c>
      <c r="F207" s="29">
        <v>1821.4772125100001</v>
      </c>
      <c r="G207" s="29">
        <v>3013.8940637800001</v>
      </c>
      <c r="H207" s="29">
        <v>1601.1523181299999</v>
      </c>
      <c r="I207" s="29">
        <v>172.32812251999999</v>
      </c>
      <c r="J207" s="29">
        <v>369.09763309999994</v>
      </c>
      <c r="K207" s="29">
        <v>257.51666296999997</v>
      </c>
      <c r="L207" s="29">
        <v>802.20989954000004</v>
      </c>
      <c r="M207" s="29">
        <v>12202.677207109999</v>
      </c>
      <c r="N207" s="29">
        <v>3852.5205400499995</v>
      </c>
      <c r="O207" s="29">
        <v>294.26403768999967</v>
      </c>
      <c r="P207" s="29">
        <v>4154.0741544599996</v>
      </c>
      <c r="Q207" s="29">
        <v>3901.818474910001</v>
      </c>
      <c r="R207" s="35">
        <v>5398.4166738999993</v>
      </c>
      <c r="S207" s="35">
        <v>3034.4629968199997</v>
      </c>
      <c r="T207" s="35">
        <v>6233.0680299399992</v>
      </c>
      <c r="U207" s="35">
        <v>7717.9224382300008</v>
      </c>
    </row>
    <row r="208" spans="1:21" ht="15.6" x14ac:dyDescent="0.25">
      <c r="A208" s="28" t="s">
        <v>35</v>
      </c>
      <c r="B208" s="29">
        <v>22447.264083229999</v>
      </c>
      <c r="C208" s="29">
        <v>8561.8422749700003</v>
      </c>
      <c r="D208" s="29">
        <v>1340.0595577399997</v>
      </c>
      <c r="E208" s="29">
        <v>2425.5099294099996</v>
      </c>
      <c r="F208" s="29">
        <v>1758.04778786</v>
      </c>
      <c r="G208" s="29">
        <v>3038.2249999600003</v>
      </c>
      <c r="H208" s="29">
        <v>1657.7456359899998</v>
      </c>
      <c r="I208" s="29">
        <v>166.40470959000001</v>
      </c>
      <c r="J208" s="29">
        <v>370.50685606000002</v>
      </c>
      <c r="K208" s="29">
        <v>287.36756570000006</v>
      </c>
      <c r="L208" s="29">
        <v>833.46650463999981</v>
      </c>
      <c r="M208" s="29">
        <f>SUM(N208:Q208)</f>
        <v>12227.676172269999</v>
      </c>
      <c r="N208" s="29">
        <f t="shared" ref="N208:Q211" si="31">(R208-D208-I208)</f>
        <v>3712.0350740399995</v>
      </c>
      <c r="O208" s="29">
        <f t="shared" si="31"/>
        <v>301.59347354000033</v>
      </c>
      <c r="P208" s="29">
        <f t="shared" si="31"/>
        <v>4279.8799560799998</v>
      </c>
      <c r="Q208" s="29">
        <f t="shared" si="31"/>
        <v>3934.1676686100009</v>
      </c>
      <c r="R208" s="16">
        <v>5218.4993413699995</v>
      </c>
      <c r="S208" s="16">
        <v>3097.6102590099999</v>
      </c>
      <c r="T208" s="16">
        <v>6325.2953096399997</v>
      </c>
      <c r="U208" s="16">
        <v>7805.8591732100003</v>
      </c>
    </row>
    <row r="209" spans="1:21" ht="15.6" x14ac:dyDescent="0.25">
      <c r="A209" s="28" t="s">
        <v>36</v>
      </c>
      <c r="B209" s="29">
        <v>23437.240016809999</v>
      </c>
      <c r="C209" s="29">
        <v>8605.3062544799996</v>
      </c>
      <c r="D209" s="29">
        <v>1362.02321368</v>
      </c>
      <c r="E209" s="29">
        <v>2448.1825514699995</v>
      </c>
      <c r="F209" s="29">
        <v>1750.5513910699999</v>
      </c>
      <c r="G209" s="29">
        <v>3044.5490982600004</v>
      </c>
      <c r="H209" s="29">
        <v>1684.0702638899998</v>
      </c>
      <c r="I209" s="29">
        <v>187.71154712999999</v>
      </c>
      <c r="J209" s="29">
        <v>377.29704256000002</v>
      </c>
      <c r="K209" s="29">
        <v>281.27990369999998</v>
      </c>
      <c r="L209" s="29">
        <v>837.78177049999999</v>
      </c>
      <c r="M209" s="29">
        <f>SUM(N209:Q209)</f>
        <v>13147.863498439998</v>
      </c>
      <c r="N209" s="29">
        <f t="shared" si="31"/>
        <v>3904.9015920200009</v>
      </c>
      <c r="O209" s="29">
        <f t="shared" si="31"/>
        <v>262.37005555000007</v>
      </c>
      <c r="P209" s="29">
        <f t="shared" si="31"/>
        <v>4895.0862366699985</v>
      </c>
      <c r="Q209" s="29">
        <f t="shared" si="31"/>
        <v>4085.5056142000003</v>
      </c>
      <c r="R209" s="16">
        <v>5454.6363528300008</v>
      </c>
      <c r="S209" s="16">
        <v>3087.8496495799996</v>
      </c>
      <c r="T209" s="16">
        <v>6926.9175314399981</v>
      </c>
      <c r="U209" s="16">
        <v>7967.8364829600005</v>
      </c>
    </row>
    <row r="210" spans="1:21" ht="15.6" x14ac:dyDescent="0.25">
      <c r="A210" s="28" t="s">
        <v>37</v>
      </c>
      <c r="B210" s="29">
        <v>23413.52268233</v>
      </c>
      <c r="C210" s="29">
        <v>8811.10468674</v>
      </c>
      <c r="D210" s="29">
        <v>1451.0521270500003</v>
      </c>
      <c r="E210" s="29">
        <v>2475.6824578100004</v>
      </c>
      <c r="F210" s="29">
        <v>1825.99104902</v>
      </c>
      <c r="G210" s="29">
        <v>3058.3790528599998</v>
      </c>
      <c r="H210" s="29">
        <v>1704.05773329</v>
      </c>
      <c r="I210" s="29">
        <v>162.89158561000002</v>
      </c>
      <c r="J210" s="29">
        <v>412.47969509000001</v>
      </c>
      <c r="K210" s="29">
        <v>277.78935122000001</v>
      </c>
      <c r="L210" s="29">
        <v>850.89710136999986</v>
      </c>
      <c r="M210" s="29">
        <f>SUM(N210:Q210)</f>
        <v>12898.360262300001</v>
      </c>
      <c r="N210" s="29">
        <f t="shared" si="31"/>
        <v>3823.5505593999997</v>
      </c>
      <c r="O210" s="29">
        <f t="shared" si="31"/>
        <v>250.31645936999979</v>
      </c>
      <c r="P210" s="29">
        <f t="shared" si="31"/>
        <v>4889.2858862600006</v>
      </c>
      <c r="Q210" s="29">
        <f t="shared" si="31"/>
        <v>3935.2073572700006</v>
      </c>
      <c r="R210" s="16">
        <v>5437.4942720600002</v>
      </c>
      <c r="S210" s="16">
        <v>3138.4786122700002</v>
      </c>
      <c r="T210" s="16">
        <v>6993.0662865000004</v>
      </c>
      <c r="U210" s="16">
        <v>7844.4835114999996</v>
      </c>
    </row>
    <row r="211" spans="1:21" ht="15.6" x14ac:dyDescent="0.25">
      <c r="A211" s="28" t="s">
        <v>38</v>
      </c>
      <c r="B211" s="29">
        <v>23579.109019219999</v>
      </c>
      <c r="C211" s="29">
        <v>8681.5184964199998</v>
      </c>
      <c r="D211" s="29">
        <v>1511.5276151200001</v>
      </c>
      <c r="E211" s="29">
        <v>2476.8654775800001</v>
      </c>
      <c r="F211" s="29">
        <v>1597.6966929000002</v>
      </c>
      <c r="G211" s="29">
        <v>3095.4287108199997</v>
      </c>
      <c r="H211" s="29">
        <v>1708.3840644699999</v>
      </c>
      <c r="I211" s="29">
        <v>190.63447908999999</v>
      </c>
      <c r="J211" s="29">
        <v>399.51643851</v>
      </c>
      <c r="K211" s="29">
        <v>258.15939763999995</v>
      </c>
      <c r="L211" s="29">
        <v>860.07374922999998</v>
      </c>
      <c r="M211" s="29">
        <f>SUM(N211:Q211)</f>
        <v>13189.206458330002</v>
      </c>
      <c r="N211" s="29">
        <f t="shared" si="31"/>
        <v>3933.8915286700017</v>
      </c>
      <c r="O211" s="29">
        <f t="shared" si="31"/>
        <v>254.52999749000008</v>
      </c>
      <c r="P211" s="29">
        <f t="shared" si="31"/>
        <v>4974.4899288100005</v>
      </c>
      <c r="Q211" s="29">
        <f t="shared" si="31"/>
        <v>4026.2950033599996</v>
      </c>
      <c r="R211" s="16">
        <v>5636.0536228800011</v>
      </c>
      <c r="S211" s="16">
        <v>3130.9119135800001</v>
      </c>
      <c r="T211" s="16">
        <v>6830.3460193500005</v>
      </c>
      <c r="U211" s="16">
        <v>7981.7974634099992</v>
      </c>
    </row>
    <row r="212" spans="1:21" ht="15.6" x14ac:dyDescent="0.25">
      <c r="A212" s="28" t="s">
        <v>39</v>
      </c>
      <c r="B212" s="29">
        <v>24746.031022520001</v>
      </c>
      <c r="C212" s="29">
        <v>8637.9155303499992</v>
      </c>
      <c r="D212" s="29">
        <v>1565.5802501900002</v>
      </c>
      <c r="E212" s="29">
        <v>2567.1526578300004</v>
      </c>
      <c r="F212" s="29">
        <v>1389.4840974699998</v>
      </c>
      <c r="G212" s="29">
        <v>3115.6985248599995</v>
      </c>
      <c r="H212" s="29">
        <v>1726.6562713799999</v>
      </c>
      <c r="I212" s="29">
        <v>178.65218595999997</v>
      </c>
      <c r="J212" s="29">
        <v>406.05254871</v>
      </c>
      <c r="K212" s="29">
        <v>256.23387382999994</v>
      </c>
      <c r="L212" s="29">
        <v>885.71766288000003</v>
      </c>
      <c r="M212" s="29">
        <f>SUM(N212:Q212)</f>
        <v>14381.459220790002</v>
      </c>
      <c r="N212" s="29">
        <f>(R212-D212-I212)</f>
        <v>4695.9048427199996</v>
      </c>
      <c r="O212" s="29">
        <f>(S212-E212-J212)</f>
        <v>244.25606162999964</v>
      </c>
      <c r="P212" s="29">
        <f>(T212-F212-K212)</f>
        <v>5437.7147398100014</v>
      </c>
      <c r="Q212" s="29">
        <f>(U212-G212-L212)</f>
        <v>4003.5835766300006</v>
      </c>
      <c r="R212" s="16">
        <v>6440.13727887</v>
      </c>
      <c r="S212" s="16">
        <v>3217.46126817</v>
      </c>
      <c r="T212" s="16">
        <v>7083.432711110001</v>
      </c>
      <c r="U212" s="16">
        <v>8004.9997643699999</v>
      </c>
    </row>
    <row r="213" spans="1:21" ht="15.6" x14ac:dyDescent="0.25">
      <c r="A213" s="28" t="s">
        <v>46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16"/>
      <c r="S213" s="16"/>
      <c r="T213" s="16"/>
      <c r="U213" s="16"/>
    </row>
    <row r="214" spans="1:21" ht="15.6" x14ac:dyDescent="0.25">
      <c r="A214" s="28" t="s">
        <v>28</v>
      </c>
      <c r="B214" s="29">
        <v>24837.149398470006</v>
      </c>
      <c r="C214" s="29">
        <v>8588.4792337400013</v>
      </c>
      <c r="D214" s="29">
        <v>1566.0216184400003</v>
      </c>
      <c r="E214" s="29">
        <v>2633.83396038</v>
      </c>
      <c r="F214" s="29">
        <v>1362.7845814199998</v>
      </c>
      <c r="G214" s="29">
        <v>3025.8390735000003</v>
      </c>
      <c r="H214" s="29">
        <v>1742.9652537599998</v>
      </c>
      <c r="I214" s="29">
        <v>180.23337121</v>
      </c>
      <c r="J214" s="29">
        <v>413.12178333999992</v>
      </c>
      <c r="K214" s="29">
        <v>282.43710074999996</v>
      </c>
      <c r="L214" s="29">
        <v>867.17299845999992</v>
      </c>
      <c r="M214" s="29">
        <f>SUM(N214:Q214)</f>
        <v>14505.704910970002</v>
      </c>
      <c r="N214" s="29">
        <f t="shared" ref="N214:Q215" si="32">(R214-D214-I214)</f>
        <v>4642.3925820800014</v>
      </c>
      <c r="O214" s="29">
        <f t="shared" si="32"/>
        <v>198.22879315000017</v>
      </c>
      <c r="P214" s="29">
        <f t="shared" si="32"/>
        <v>5967.4117495699993</v>
      </c>
      <c r="Q214" s="29">
        <f t="shared" si="32"/>
        <v>3697.6717861700008</v>
      </c>
      <c r="R214" s="16">
        <v>6388.6475717300018</v>
      </c>
      <c r="S214" s="16">
        <v>3245.1845368700001</v>
      </c>
      <c r="T214" s="16">
        <v>7612.6334317399997</v>
      </c>
      <c r="U214" s="16">
        <v>7590.6838581300008</v>
      </c>
    </row>
    <row r="215" spans="1:21" ht="15.6" x14ac:dyDescent="0.25">
      <c r="A215" s="28" t="s">
        <v>29</v>
      </c>
      <c r="B215" s="29">
        <v>24934.571062599996</v>
      </c>
      <c r="C215" s="29">
        <v>8694.4112436699997</v>
      </c>
      <c r="D215" s="29">
        <v>1491.2587033799998</v>
      </c>
      <c r="E215" s="29">
        <v>2631.4777248400001</v>
      </c>
      <c r="F215" s="29">
        <v>1600.5365522499997</v>
      </c>
      <c r="G215" s="29">
        <v>2971.1382632</v>
      </c>
      <c r="H215" s="29">
        <v>2043.1267787799998</v>
      </c>
      <c r="I215" s="29">
        <v>178.39506011</v>
      </c>
      <c r="J215" s="29">
        <v>447.80838563999998</v>
      </c>
      <c r="K215" s="29">
        <v>215.40115444999998</v>
      </c>
      <c r="L215" s="29">
        <v>1201.5221785799999</v>
      </c>
      <c r="M215" s="29">
        <f>SUM(N215:Q215)</f>
        <v>14197.03304015</v>
      </c>
      <c r="N215" s="29">
        <f t="shared" si="32"/>
        <v>4845.2766693200001</v>
      </c>
      <c r="O215" s="29">
        <f t="shared" si="32"/>
        <v>218.05054255999983</v>
      </c>
      <c r="P215" s="29">
        <f t="shared" si="32"/>
        <v>5456.9155036600005</v>
      </c>
      <c r="Q215" s="29">
        <f t="shared" si="32"/>
        <v>3676.79032461</v>
      </c>
      <c r="R215" s="16">
        <v>6514.9304328099997</v>
      </c>
      <c r="S215" s="16">
        <v>3297.3366530399999</v>
      </c>
      <c r="T215" s="16">
        <v>7272.85321036</v>
      </c>
      <c r="U215" s="16">
        <v>7849.4507663900004</v>
      </c>
    </row>
    <row r="216" spans="1:21" ht="15.6" x14ac:dyDescent="0.25">
      <c r="A216" s="28" t="s">
        <v>30</v>
      </c>
      <c r="B216" s="29">
        <v>24085.053561459998</v>
      </c>
      <c r="C216" s="29">
        <v>8251.70134512</v>
      </c>
      <c r="D216" s="29">
        <v>1334.2123969199999</v>
      </c>
      <c r="E216" s="29">
        <v>2367.5078618699995</v>
      </c>
      <c r="F216" s="29">
        <v>1482.0835882999997</v>
      </c>
      <c r="G216" s="29">
        <v>3067.89749803</v>
      </c>
      <c r="H216" s="29">
        <v>2385.4006871199999</v>
      </c>
      <c r="I216" s="29">
        <v>204.08022514000001</v>
      </c>
      <c r="J216" s="29">
        <v>523.61211123999988</v>
      </c>
      <c r="K216" s="29">
        <v>354.24260644999998</v>
      </c>
      <c r="L216" s="29">
        <v>1303.46574429</v>
      </c>
      <c r="M216" s="29">
        <f>SUM(N216:Q216)</f>
        <v>13447.951529219998</v>
      </c>
      <c r="N216" s="29">
        <f>(R216-D216-I216)</f>
        <v>4389.1137679499998</v>
      </c>
      <c r="O216" s="29">
        <f>(S216-E216-J216)</f>
        <v>239.42987890999962</v>
      </c>
      <c r="P216" s="29">
        <f>(T216-F216-K216)</f>
        <v>5316.1552577499997</v>
      </c>
      <c r="Q216" s="29">
        <f>(U216-G216-L216)</f>
        <v>3503.2526246099997</v>
      </c>
      <c r="R216" s="16">
        <v>5927.40639001</v>
      </c>
      <c r="S216" s="16">
        <v>3130.549852019999</v>
      </c>
      <c r="T216" s="16">
        <v>7152.4814524999992</v>
      </c>
      <c r="U216" s="16">
        <v>7874.6158669299994</v>
      </c>
    </row>
    <row r="217" spans="1:21" ht="15.6" x14ac:dyDescent="0.25">
      <c r="A217" s="28" t="s">
        <v>31</v>
      </c>
      <c r="B217" s="29">
        <v>23380.799999999999</v>
      </c>
      <c r="C217" s="29">
        <v>7758</v>
      </c>
      <c r="D217" s="29">
        <v>1413.1998564199998</v>
      </c>
      <c r="E217" s="29">
        <v>2067.8348112000003</v>
      </c>
      <c r="F217" s="29">
        <v>1428.5605750500008</v>
      </c>
      <c r="G217" s="29">
        <v>2848.4204015999999</v>
      </c>
      <c r="H217" s="29">
        <v>2378.1968876999999</v>
      </c>
      <c r="I217" s="29">
        <v>251.68506847000003</v>
      </c>
      <c r="J217" s="29">
        <v>545.89909015000001</v>
      </c>
      <c r="K217" s="29">
        <v>241.65108003999998</v>
      </c>
      <c r="L217" s="29">
        <v>1338.9616490399999</v>
      </c>
      <c r="M217" s="29">
        <v>13244.609966149997</v>
      </c>
      <c r="N217" s="29">
        <v>4367.1565507099986</v>
      </c>
      <c r="O217" s="29">
        <v>307.27753867000013</v>
      </c>
      <c r="P217" s="29">
        <v>5112.9664724699978</v>
      </c>
      <c r="Q217" s="29">
        <v>3457.2094043000002</v>
      </c>
      <c r="R217" s="16">
        <v>6032.0414755999991</v>
      </c>
      <c r="S217" s="16">
        <v>2921.0114400200005</v>
      </c>
      <c r="T217" s="16">
        <v>6783.1781275599988</v>
      </c>
      <c r="U217" s="16">
        <v>7644.5914549400004</v>
      </c>
    </row>
    <row r="218" spans="1:21" ht="15.6" x14ac:dyDescent="0.25">
      <c r="A218" s="28" t="s">
        <v>32</v>
      </c>
      <c r="B218" s="29">
        <v>23357.3</v>
      </c>
      <c r="C218" s="29">
        <v>7661.3</v>
      </c>
      <c r="D218" s="29">
        <v>1618.6165247600002</v>
      </c>
      <c r="E218" s="29">
        <v>1909.7580736800003</v>
      </c>
      <c r="F218" s="29">
        <v>1348.4657959399999</v>
      </c>
      <c r="G218" s="29">
        <v>2784.4923473200001</v>
      </c>
      <c r="H218" s="29">
        <v>2371.0861739899997</v>
      </c>
      <c r="I218" s="29">
        <v>263.08769016999992</v>
      </c>
      <c r="J218" s="29">
        <v>541.02117511999995</v>
      </c>
      <c r="K218" s="29">
        <v>249.14574100999999</v>
      </c>
      <c r="L218" s="29">
        <v>1317.8315676899999</v>
      </c>
      <c r="M218" s="29">
        <f t="shared" ref="M218:M223" si="33">SUM(N218:Q218)</f>
        <v>13324.85167448</v>
      </c>
      <c r="N218" s="29">
        <f t="shared" ref="N218:Q225" si="34">(R218-D218-I218)</f>
        <v>4499.3118713200001</v>
      </c>
      <c r="O218" s="29">
        <f t="shared" si="34"/>
        <v>297.45381062000001</v>
      </c>
      <c r="P218" s="29">
        <f t="shared" si="34"/>
        <v>5164.6317747500007</v>
      </c>
      <c r="Q218" s="29">
        <f t="shared" si="34"/>
        <v>3363.4542177900003</v>
      </c>
      <c r="R218" s="16">
        <v>6381.0160862500006</v>
      </c>
      <c r="S218" s="16">
        <v>2748.2330594200002</v>
      </c>
      <c r="T218" s="16">
        <v>6762.243311700001</v>
      </c>
      <c r="U218" s="16">
        <v>7465.7781328000001</v>
      </c>
    </row>
    <row r="219" spans="1:21" ht="15.6" x14ac:dyDescent="0.25">
      <c r="A219" s="28" t="s">
        <v>33</v>
      </c>
      <c r="B219" s="29">
        <v>22565.53825976</v>
      </c>
      <c r="C219" s="29">
        <v>7706.4012706499998</v>
      </c>
      <c r="D219" s="29">
        <v>1623.92083897</v>
      </c>
      <c r="E219" s="29">
        <v>1921.0492660000002</v>
      </c>
      <c r="F219" s="29">
        <v>1394.2786115999997</v>
      </c>
      <c r="G219" s="29">
        <v>2767.1525540799998</v>
      </c>
      <c r="H219" s="29">
        <v>2093.5129920899999</v>
      </c>
      <c r="I219" s="29">
        <v>173.62370498999999</v>
      </c>
      <c r="J219" s="29">
        <v>467.86233097999997</v>
      </c>
      <c r="K219" s="29">
        <v>302.79945858999992</v>
      </c>
      <c r="L219" s="29">
        <v>1149.2274975300002</v>
      </c>
      <c r="M219" s="29">
        <f t="shared" si="33"/>
        <v>12765.623997019999</v>
      </c>
      <c r="N219" s="29">
        <f t="shared" si="34"/>
        <v>4440.6565504799992</v>
      </c>
      <c r="O219" s="29">
        <f t="shared" si="34"/>
        <v>303.09027243999964</v>
      </c>
      <c r="P219" s="29">
        <f t="shared" si="34"/>
        <v>4447.1427713200001</v>
      </c>
      <c r="Q219" s="29">
        <f t="shared" si="34"/>
        <v>3574.7344027800013</v>
      </c>
      <c r="R219" s="16">
        <v>6238.201094439999</v>
      </c>
      <c r="S219" s="16">
        <v>2692.0018694199998</v>
      </c>
      <c r="T219" s="16">
        <v>6144.2208415099994</v>
      </c>
      <c r="U219" s="16">
        <v>7491.1144543900009</v>
      </c>
    </row>
    <row r="220" spans="1:21" ht="15.6" x14ac:dyDescent="0.25">
      <c r="A220" s="28" t="s">
        <v>34</v>
      </c>
      <c r="B220" s="29">
        <v>22532.111036330003</v>
      </c>
      <c r="C220" s="29">
        <v>7774.2386770499998</v>
      </c>
      <c r="D220" s="29">
        <v>1650.7743836099996</v>
      </c>
      <c r="E220" s="29">
        <v>2034.1723085500003</v>
      </c>
      <c r="F220" s="29">
        <v>1407.6650322200001</v>
      </c>
      <c r="G220" s="29">
        <v>2681.6269526700007</v>
      </c>
      <c r="H220" s="29">
        <v>2077.6020416199999</v>
      </c>
      <c r="I220" s="29">
        <v>167.65652552000003</v>
      </c>
      <c r="J220" s="29">
        <v>492.08141911000001</v>
      </c>
      <c r="K220" s="29">
        <v>276.04374776000003</v>
      </c>
      <c r="L220" s="29">
        <v>1141.8203492299999</v>
      </c>
      <c r="M220" s="29">
        <f t="shared" si="33"/>
        <v>12680.270317660001</v>
      </c>
      <c r="N220" s="29">
        <f t="shared" si="34"/>
        <v>4569.1851176199998</v>
      </c>
      <c r="O220" s="29">
        <f t="shared" si="34"/>
        <v>313.43305408999987</v>
      </c>
      <c r="P220" s="29">
        <f t="shared" si="34"/>
        <v>4195.7731219599991</v>
      </c>
      <c r="Q220" s="29">
        <f t="shared" si="34"/>
        <v>3601.87902399</v>
      </c>
      <c r="R220" s="16">
        <v>6387.6160267499999</v>
      </c>
      <c r="S220" s="16">
        <v>2839.6867817500001</v>
      </c>
      <c r="T220" s="16">
        <v>5879.4819019399993</v>
      </c>
      <c r="U220" s="16">
        <v>7425.3263258900006</v>
      </c>
    </row>
    <row r="221" spans="1:21" ht="15.6" x14ac:dyDescent="0.25">
      <c r="A221" s="28" t="s">
        <v>35</v>
      </c>
      <c r="B221" s="29">
        <v>22727.782969659995</v>
      </c>
      <c r="C221" s="29">
        <v>7874.4012779299992</v>
      </c>
      <c r="D221" s="29">
        <v>1484.1951500500002</v>
      </c>
      <c r="E221" s="29">
        <v>2094.8969761400003</v>
      </c>
      <c r="F221" s="29">
        <v>1418.0844527300001</v>
      </c>
      <c r="G221" s="29">
        <v>2877.2246990099998</v>
      </c>
      <c r="H221" s="29">
        <v>2069.7306534099998</v>
      </c>
      <c r="I221" s="29">
        <v>181.77602065000005</v>
      </c>
      <c r="J221" s="29">
        <v>489.78407417000005</v>
      </c>
      <c r="K221" s="29">
        <v>267.44785384999994</v>
      </c>
      <c r="L221" s="29">
        <v>1130.7227047399999</v>
      </c>
      <c r="M221" s="29">
        <f t="shared" si="33"/>
        <v>12783.651038319997</v>
      </c>
      <c r="N221" s="29">
        <f t="shared" si="34"/>
        <v>4694.1993501499992</v>
      </c>
      <c r="O221" s="29">
        <f t="shared" si="34"/>
        <v>306.87903113000004</v>
      </c>
      <c r="P221" s="29">
        <f t="shared" si="34"/>
        <v>4562.4668342799987</v>
      </c>
      <c r="Q221" s="29">
        <f t="shared" si="34"/>
        <v>3220.1058227599997</v>
      </c>
      <c r="R221" s="16">
        <v>6360.1705208499989</v>
      </c>
      <c r="S221" s="16">
        <v>2891.5600814400004</v>
      </c>
      <c r="T221" s="16">
        <v>6247.9991408599981</v>
      </c>
      <c r="U221" s="16">
        <v>7228.0532265100001</v>
      </c>
    </row>
    <row r="222" spans="1:21" ht="15.6" x14ac:dyDescent="0.25">
      <c r="A222" s="28" t="s">
        <v>36</v>
      </c>
      <c r="B222" s="29">
        <v>22495.099938109997</v>
      </c>
      <c r="C222" s="29">
        <v>7834.2450796999992</v>
      </c>
      <c r="D222" s="29">
        <v>1513.2117639699998</v>
      </c>
      <c r="E222" s="29">
        <v>2100.3842460800006</v>
      </c>
      <c r="F222" s="29">
        <v>1409.1409778399993</v>
      </c>
      <c r="G222" s="29">
        <v>2811.5080918099993</v>
      </c>
      <c r="H222" s="29">
        <v>2018.9646001699998</v>
      </c>
      <c r="I222" s="29">
        <v>171.55641302000001</v>
      </c>
      <c r="J222" s="29">
        <v>478.55947757000001</v>
      </c>
      <c r="K222" s="29">
        <v>267.86880594000002</v>
      </c>
      <c r="L222" s="29">
        <v>1100.9799036399995</v>
      </c>
      <c r="M222" s="29">
        <f t="shared" si="33"/>
        <v>12641.890258239999</v>
      </c>
      <c r="N222" s="29">
        <f t="shared" si="34"/>
        <v>4872.3436810299982</v>
      </c>
      <c r="O222" s="29">
        <f t="shared" si="34"/>
        <v>408.87466673999972</v>
      </c>
      <c r="P222" s="29">
        <f t="shared" si="34"/>
        <v>4521.7889154200002</v>
      </c>
      <c r="Q222" s="29">
        <f t="shared" si="34"/>
        <v>2838.8829950500008</v>
      </c>
      <c r="R222" s="16">
        <v>6557.1118580199982</v>
      </c>
      <c r="S222" s="16">
        <v>2987.8183903900003</v>
      </c>
      <c r="T222" s="16">
        <v>6198.7986991999996</v>
      </c>
      <c r="U222" s="16">
        <v>6751.3709904999996</v>
      </c>
    </row>
    <row r="223" spans="1:21" ht="15.6" x14ac:dyDescent="0.25">
      <c r="A223" s="28" t="s">
        <v>37</v>
      </c>
      <c r="B223" s="29">
        <v>22442.057939730003</v>
      </c>
      <c r="C223" s="29">
        <v>7870.3010247400007</v>
      </c>
      <c r="D223" s="29">
        <v>1591.7539182199998</v>
      </c>
      <c r="E223" s="29">
        <v>2105.2315232300002</v>
      </c>
      <c r="F223" s="29">
        <v>1385.9028486700001</v>
      </c>
      <c r="G223" s="29">
        <v>2787.4127346200003</v>
      </c>
      <c r="H223" s="29">
        <v>1961.4281670099999</v>
      </c>
      <c r="I223" s="29">
        <v>177.26972181000005</v>
      </c>
      <c r="J223" s="29">
        <v>463.42215447999985</v>
      </c>
      <c r="K223" s="29">
        <v>284.86174020000004</v>
      </c>
      <c r="L223" s="29">
        <v>1035.87455052</v>
      </c>
      <c r="M223" s="29">
        <f t="shared" si="33"/>
        <v>12610.328747980002</v>
      </c>
      <c r="N223" s="29">
        <f t="shared" si="34"/>
        <v>4899.9974246400016</v>
      </c>
      <c r="O223" s="29">
        <f t="shared" si="34"/>
        <v>329.92923165999986</v>
      </c>
      <c r="P223" s="29">
        <f t="shared" si="34"/>
        <v>4451.2827370200012</v>
      </c>
      <c r="Q223" s="29">
        <f t="shared" si="34"/>
        <v>2929.1193546600011</v>
      </c>
      <c r="R223" s="16">
        <v>6669.0210646700016</v>
      </c>
      <c r="S223" s="16">
        <v>2898.5829093699999</v>
      </c>
      <c r="T223" s="16">
        <v>6122.047325890001</v>
      </c>
      <c r="U223" s="16">
        <v>6752.4066398000014</v>
      </c>
    </row>
    <row r="224" spans="1:21" ht="15.6" x14ac:dyDescent="0.25">
      <c r="A224" s="28" t="s">
        <v>38</v>
      </c>
      <c r="B224" s="29">
        <v>22305.824423959999</v>
      </c>
      <c r="C224" s="29">
        <v>7908.2428459499988</v>
      </c>
      <c r="D224" s="29">
        <v>1659.51513707</v>
      </c>
      <c r="E224" s="29">
        <v>2082.6452251699998</v>
      </c>
      <c r="F224" s="29">
        <v>1471.61589534</v>
      </c>
      <c r="G224" s="29">
        <v>2694.46658837</v>
      </c>
      <c r="H224" s="29">
        <v>1929.5450084999998</v>
      </c>
      <c r="I224" s="29">
        <v>195.30145947999998</v>
      </c>
      <c r="J224" s="29">
        <v>444.78141563999998</v>
      </c>
      <c r="K224" s="29">
        <v>253.04759254999999</v>
      </c>
      <c r="L224" s="29">
        <v>1036.4145408299999</v>
      </c>
      <c r="M224" s="29">
        <f t="shared" ref="M224:M225" si="35">SUM(N224:Q224)</f>
        <v>12468.036569510001</v>
      </c>
      <c r="N224" s="29">
        <f>(R224-D224-I224)</f>
        <v>4449.6192283999999</v>
      </c>
      <c r="O224" s="29">
        <f t="shared" si="34"/>
        <v>474.22103619000018</v>
      </c>
      <c r="P224" s="29">
        <f t="shared" si="34"/>
        <v>4609.7091796500008</v>
      </c>
      <c r="Q224" s="29">
        <f t="shared" si="34"/>
        <v>2934.4871252699995</v>
      </c>
      <c r="R224" s="16">
        <v>6304.4358249499992</v>
      </c>
      <c r="S224" s="16">
        <v>3001.6476769999999</v>
      </c>
      <c r="T224" s="16">
        <v>6334.3726675400012</v>
      </c>
      <c r="U224" s="16">
        <v>6665.3682544699996</v>
      </c>
    </row>
    <row r="225" spans="1:21" ht="15.6" x14ac:dyDescent="0.25">
      <c r="A225" s="28" t="s">
        <v>39</v>
      </c>
      <c r="B225" s="29">
        <v>23666.868830550004</v>
      </c>
      <c r="C225" s="29">
        <v>8177.886792190001</v>
      </c>
      <c r="D225" s="29">
        <v>1886.8482784300006</v>
      </c>
      <c r="E225" s="29">
        <v>2140.2652058600002</v>
      </c>
      <c r="F225" s="29">
        <v>1487.5553838999999</v>
      </c>
      <c r="G225" s="29">
        <v>2663.217924</v>
      </c>
      <c r="H225" s="29">
        <v>1885.0894329500002</v>
      </c>
      <c r="I225" s="29">
        <v>189.10785044000002</v>
      </c>
      <c r="J225" s="29">
        <v>414.03409943000003</v>
      </c>
      <c r="K225" s="29">
        <v>315.26521802999997</v>
      </c>
      <c r="L225" s="29">
        <v>966.68226504999996</v>
      </c>
      <c r="M225" s="29">
        <f t="shared" si="35"/>
        <v>13603.892605410003</v>
      </c>
      <c r="N225" s="29">
        <f t="shared" ref="N225" si="36">(R225-D225-I225)</f>
        <v>5340.7254183600025</v>
      </c>
      <c r="O225" s="29">
        <f t="shared" si="34"/>
        <v>356.9508699299999</v>
      </c>
      <c r="P225" s="29">
        <f t="shared" si="34"/>
        <v>4893.274761130001</v>
      </c>
      <c r="Q225" s="29">
        <f t="shared" si="34"/>
        <v>3012.9415559899994</v>
      </c>
      <c r="R225" s="16">
        <v>7416.6815472300032</v>
      </c>
      <c r="S225" s="16">
        <v>2911.2501752200001</v>
      </c>
      <c r="T225" s="16">
        <v>6696.0953630600015</v>
      </c>
      <c r="U225" s="16">
        <v>6642.8417450399993</v>
      </c>
    </row>
    <row r="226" spans="1:21" ht="15.6" x14ac:dyDescent="0.25">
      <c r="A226" s="28" t="s">
        <v>47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16"/>
      <c r="S226" s="16"/>
      <c r="T226" s="16"/>
      <c r="U226" s="16"/>
    </row>
    <row r="227" spans="1:21" ht="15.6" x14ac:dyDescent="0.25">
      <c r="A227" s="28" t="s">
        <v>28</v>
      </c>
      <c r="B227" s="29">
        <v>23189.312012769999</v>
      </c>
      <c r="C227" s="29">
        <v>8202.9098893299997</v>
      </c>
      <c r="D227" s="29">
        <v>1868.6757231999998</v>
      </c>
      <c r="E227" s="29">
        <v>2178.8340790799998</v>
      </c>
      <c r="F227" s="29">
        <v>1566.3911789200001</v>
      </c>
      <c r="G227" s="29">
        <v>2589.0089081299998</v>
      </c>
      <c r="H227" s="29">
        <v>1833.3767631800001</v>
      </c>
      <c r="I227" s="29">
        <v>187.98328528000005</v>
      </c>
      <c r="J227" s="29">
        <v>395.59040794000009</v>
      </c>
      <c r="K227" s="29">
        <v>292.58915854000003</v>
      </c>
      <c r="L227" s="29">
        <v>957.21391142000004</v>
      </c>
      <c r="M227" s="29">
        <f t="shared" ref="M227" si="37">SUM(N227:Q227)</f>
        <v>13153.025360260001</v>
      </c>
      <c r="N227" s="29">
        <f t="shared" ref="N227:Q227" si="38">(R227-D227-I227)</f>
        <v>5030.2269739399999</v>
      </c>
      <c r="O227" s="29">
        <f t="shared" si="38"/>
        <v>438.47809135999989</v>
      </c>
      <c r="P227" s="29">
        <f t="shared" si="38"/>
        <v>4675.5044527700002</v>
      </c>
      <c r="Q227" s="29">
        <f t="shared" si="38"/>
        <v>3008.8158421900002</v>
      </c>
      <c r="R227" s="16">
        <v>7086.8859824199999</v>
      </c>
      <c r="S227" s="16">
        <v>3012.9025783799998</v>
      </c>
      <c r="T227" s="16">
        <v>6534.4847902300007</v>
      </c>
      <c r="U227" s="16">
        <v>6555.03866174</v>
      </c>
    </row>
    <row r="228" spans="1:21" ht="15.6" x14ac:dyDescent="0.25">
      <c r="A228" s="28" t="s">
        <v>29</v>
      </c>
      <c r="B228" s="29">
        <v>23489.120903840001</v>
      </c>
      <c r="C228" s="29">
        <v>8379.9494325300002</v>
      </c>
      <c r="D228" s="29">
        <v>1952.0224437499999</v>
      </c>
      <c r="E228" s="29">
        <v>2227.5910128600008</v>
      </c>
      <c r="F228" s="29">
        <v>1626.72760094</v>
      </c>
      <c r="G228" s="29">
        <v>2573.6083749800005</v>
      </c>
      <c r="H228" s="29">
        <v>1754.1849223000002</v>
      </c>
      <c r="I228" s="29">
        <v>186.89385806999996</v>
      </c>
      <c r="J228" s="29">
        <v>368.44442142000003</v>
      </c>
      <c r="K228" s="29">
        <v>292.27157092000004</v>
      </c>
      <c r="L228" s="29">
        <v>906.57507189</v>
      </c>
      <c r="M228" s="29">
        <v>13354.98654901</v>
      </c>
      <c r="N228" s="29">
        <v>5229.7490794599989</v>
      </c>
      <c r="O228" s="29">
        <v>456.43745552000041</v>
      </c>
      <c r="P228" s="29">
        <v>4742.9240241300004</v>
      </c>
      <c r="Q228" s="29">
        <v>2925.8759898999992</v>
      </c>
      <c r="R228" s="16"/>
      <c r="S228" s="16"/>
      <c r="T228" s="16"/>
      <c r="U228" s="16"/>
    </row>
    <row r="229" spans="1:21" ht="15.6" x14ac:dyDescent="0.25">
      <c r="A229" s="28" t="s">
        <v>30</v>
      </c>
      <c r="B229" s="29">
        <v>23825.92843634</v>
      </c>
      <c r="C229" s="29">
        <v>8147.481248770001</v>
      </c>
      <c r="D229" s="29">
        <v>1737.5526218699997</v>
      </c>
      <c r="E229" s="29">
        <v>2308.2650892500005</v>
      </c>
      <c r="F229" s="29">
        <v>1589.1291412700004</v>
      </c>
      <c r="G229" s="29">
        <v>2512.5343963800001</v>
      </c>
      <c r="H229" s="29">
        <v>1706.1566083799999</v>
      </c>
      <c r="I229" s="29">
        <v>182.67041608</v>
      </c>
      <c r="J229" s="29">
        <v>349.23919896999996</v>
      </c>
      <c r="K229" s="29">
        <v>280.39810767</v>
      </c>
      <c r="L229" s="29">
        <v>893.84888565999995</v>
      </c>
      <c r="M229" s="29">
        <v>13972.290579189999</v>
      </c>
      <c r="N229" s="29">
        <v>5692.2042150200004</v>
      </c>
      <c r="O229" s="29">
        <v>462.58087440000008</v>
      </c>
      <c r="P229" s="29">
        <v>4856.6214933399988</v>
      </c>
      <c r="Q229" s="29">
        <v>2960.8839964299987</v>
      </c>
      <c r="R229" s="16"/>
      <c r="S229" s="16"/>
      <c r="T229" s="16"/>
      <c r="U229" s="16"/>
    </row>
    <row r="230" spans="1:21" ht="15.6" x14ac:dyDescent="0.25">
      <c r="A230" s="28" t="s">
        <v>31</v>
      </c>
      <c r="B230" s="29">
        <v>24213.241269210004</v>
      </c>
      <c r="C230" s="29">
        <v>8352.9226073399986</v>
      </c>
      <c r="D230" s="29">
        <v>1862.4086915200003</v>
      </c>
      <c r="E230" s="29">
        <v>2422.8148154</v>
      </c>
      <c r="F230" s="29">
        <v>1575.6320347099995</v>
      </c>
      <c r="G230" s="29">
        <v>2492.06706571</v>
      </c>
      <c r="H230" s="29">
        <v>1887.15468758</v>
      </c>
      <c r="I230" s="29">
        <v>337.16375497999996</v>
      </c>
      <c r="J230" s="29">
        <v>360.77551021999994</v>
      </c>
      <c r="K230" s="29">
        <v>281.93958794000008</v>
      </c>
      <c r="L230" s="29">
        <v>907.27583443999993</v>
      </c>
      <c r="M230" s="29">
        <v>13973.163974290006</v>
      </c>
      <c r="N230" s="29">
        <v>5798.6166856100008</v>
      </c>
      <c r="O230" s="29">
        <v>466.28773977999975</v>
      </c>
      <c r="P230" s="29">
        <v>4733.7979366700019</v>
      </c>
      <c r="Q230" s="29">
        <v>2974.4616122300004</v>
      </c>
      <c r="R230" s="16"/>
      <c r="S230" s="16"/>
      <c r="T230" s="16"/>
      <c r="U230" s="16"/>
    </row>
    <row r="231" spans="1:21" ht="15.6" x14ac:dyDescent="0.25">
      <c r="A231" s="28" t="s">
        <v>32</v>
      </c>
      <c r="B231" s="29">
        <v>24991.213881430005</v>
      </c>
      <c r="C231" s="29">
        <v>8635.1500713999994</v>
      </c>
      <c r="D231" s="29">
        <v>2257.2199849100002</v>
      </c>
      <c r="E231" s="29">
        <v>2484.4238821199997</v>
      </c>
      <c r="F231" s="29">
        <v>1382.0369339499998</v>
      </c>
      <c r="G231" s="29">
        <v>2511.4692704200002</v>
      </c>
      <c r="H231" s="29">
        <v>1878.0820939299999</v>
      </c>
      <c r="I231" s="29">
        <v>253.48769137000002</v>
      </c>
      <c r="J231" s="29">
        <v>389.68368123999994</v>
      </c>
      <c r="K231" s="29">
        <v>314.37953800000008</v>
      </c>
      <c r="L231" s="29">
        <v>920.53118331999985</v>
      </c>
      <c r="M231" s="29">
        <v>14477.981716100006</v>
      </c>
      <c r="N231" s="29">
        <v>6053.4474093900017</v>
      </c>
      <c r="O231" s="29">
        <v>458.21381654999982</v>
      </c>
      <c r="P231" s="29">
        <v>4822.751068120001</v>
      </c>
      <c r="Q231" s="29">
        <v>3143.5694220400001</v>
      </c>
      <c r="R231" s="16"/>
      <c r="S231" s="16"/>
      <c r="T231" s="16"/>
      <c r="U231" s="16"/>
    </row>
    <row r="232" spans="1:21" ht="15.6" x14ac:dyDescent="0.25">
      <c r="A232" s="28" t="s">
        <v>33</v>
      </c>
      <c r="B232" s="29">
        <v>24156.57158589</v>
      </c>
      <c r="C232" s="29">
        <v>8435.4425984400004</v>
      </c>
      <c r="D232" s="29">
        <v>2038.4566502799998</v>
      </c>
      <c r="E232" s="29">
        <v>2543.3425932599998</v>
      </c>
      <c r="F232" s="29">
        <v>1374.7897932200003</v>
      </c>
      <c r="G232" s="29">
        <v>2478.85356168</v>
      </c>
      <c r="H232" s="29">
        <v>1775.34518589</v>
      </c>
      <c r="I232" s="29">
        <v>205.80025734</v>
      </c>
      <c r="J232" s="29">
        <v>396.00358230999996</v>
      </c>
      <c r="K232" s="29">
        <v>249.59012576000001</v>
      </c>
      <c r="L232" s="29">
        <v>923.95122048000007</v>
      </c>
      <c r="M232" s="29">
        <v>13945.783801559999</v>
      </c>
      <c r="N232" s="29">
        <v>6024.2503466100025</v>
      </c>
      <c r="O232" s="29">
        <v>472.73400758999946</v>
      </c>
      <c r="P232" s="29">
        <v>5368.7517843399992</v>
      </c>
      <c r="Q232" s="29">
        <v>2080.0476630199992</v>
      </c>
      <c r="R232" s="16"/>
      <c r="S232" s="16"/>
      <c r="T232" s="16"/>
      <c r="U232" s="16"/>
    </row>
    <row r="233" spans="1:21" ht="15.6" x14ac:dyDescent="0.25">
      <c r="A233" s="28" t="s">
        <v>34</v>
      </c>
      <c r="B233" s="29">
        <v>24926.871174650005</v>
      </c>
      <c r="C233" s="29">
        <v>8605.9042542200004</v>
      </c>
      <c r="D233" s="29">
        <v>2127.4191736799999</v>
      </c>
      <c r="E233" s="29">
        <v>2633.6575193500007</v>
      </c>
      <c r="F233" s="29">
        <v>1373.9910223800002</v>
      </c>
      <c r="G233" s="29">
        <v>2470.8365388100001</v>
      </c>
      <c r="H233" s="29">
        <v>1793.2627585099999</v>
      </c>
      <c r="I233" s="29">
        <v>183.74023432000001</v>
      </c>
      <c r="J233" s="29">
        <v>424.11512380000005</v>
      </c>
      <c r="K233" s="29">
        <v>239.80648344000002</v>
      </c>
      <c r="L233" s="29">
        <v>945.60091694999983</v>
      </c>
      <c r="M233" s="29">
        <v>14527.704161920004</v>
      </c>
      <c r="N233" s="29">
        <v>5951.4005391199998</v>
      </c>
      <c r="O233" s="29">
        <v>501.97684190999979</v>
      </c>
      <c r="P233" s="29">
        <v>5797.0035013499992</v>
      </c>
      <c r="Q233" s="29">
        <v>2277.3232795400004</v>
      </c>
      <c r="R233" s="16"/>
      <c r="S233" s="16"/>
      <c r="T233" s="16"/>
      <c r="U233" s="16"/>
    </row>
    <row r="234" spans="1:21" ht="15.6" x14ac:dyDescent="0.25">
      <c r="A234" s="28" t="s">
        <v>35</v>
      </c>
      <c r="B234" s="29">
        <v>24791.852471049999</v>
      </c>
      <c r="C234" s="29">
        <v>8559.0822393499984</v>
      </c>
      <c r="D234" s="29">
        <v>2027.7020462299993</v>
      </c>
      <c r="E234" s="29">
        <v>2703.2896369099999</v>
      </c>
      <c r="F234" s="29">
        <v>1348.9076630499999</v>
      </c>
      <c r="G234" s="29">
        <v>2479.1828931600003</v>
      </c>
      <c r="H234" s="29">
        <v>1758.9172641700002</v>
      </c>
      <c r="I234" s="29">
        <v>185.80970624</v>
      </c>
      <c r="J234" s="29">
        <v>415.24990163000001</v>
      </c>
      <c r="K234" s="29">
        <v>218.63548064000003</v>
      </c>
      <c r="L234" s="29">
        <v>939.22217565999995</v>
      </c>
      <c r="M234" s="29">
        <v>14473.85296753</v>
      </c>
      <c r="N234" s="29">
        <v>6340.6895802200006</v>
      </c>
      <c r="O234" s="29">
        <v>441.24333390999965</v>
      </c>
      <c r="P234" s="29">
        <v>5407.50173524</v>
      </c>
      <c r="Q234" s="37">
        <v>2284.4183181600001</v>
      </c>
      <c r="R234" s="16"/>
      <c r="S234" s="16"/>
      <c r="T234" s="16"/>
      <c r="U234" s="16"/>
    </row>
    <row r="235" spans="1:21" ht="15.6" x14ac:dyDescent="0.25">
      <c r="A235" s="28" t="s">
        <v>36</v>
      </c>
      <c r="B235" s="29">
        <v>25705.473344060007</v>
      </c>
      <c r="C235" s="29">
        <v>8838.1387690800002</v>
      </c>
      <c r="D235" s="29">
        <v>2190.4178669900002</v>
      </c>
      <c r="E235" s="29">
        <v>2794.6954747499999</v>
      </c>
      <c r="F235" s="29">
        <v>1396.24874555</v>
      </c>
      <c r="G235" s="29">
        <v>2456.7766817899997</v>
      </c>
      <c r="H235" s="29">
        <v>1792.1316525500001</v>
      </c>
      <c r="I235" s="29">
        <v>176.28316702000004</v>
      </c>
      <c r="J235" s="29">
        <v>414.54721771000004</v>
      </c>
      <c r="K235" s="29">
        <v>250.30013026</v>
      </c>
      <c r="L235" s="29">
        <v>951.00113755999996</v>
      </c>
      <c r="M235" s="29">
        <v>15075.202922430006</v>
      </c>
      <c r="N235" s="29">
        <v>6434.7280831400003</v>
      </c>
      <c r="O235" s="29">
        <v>500.66111911999997</v>
      </c>
      <c r="P235" s="29">
        <v>6055.2464449999998</v>
      </c>
      <c r="Q235" s="37">
        <v>2084.5672751699994</v>
      </c>
      <c r="R235" s="16"/>
      <c r="S235" s="16"/>
      <c r="T235" s="16"/>
      <c r="U235" s="16"/>
    </row>
    <row r="236" spans="1:21" ht="15.6" x14ac:dyDescent="0.25">
      <c r="A236" s="28" t="s">
        <v>37</v>
      </c>
      <c r="B236" s="29">
        <v>26114.802925899996</v>
      </c>
      <c r="C236" s="29">
        <v>8887.4329394499982</v>
      </c>
      <c r="D236" s="29">
        <v>2184.0029753100002</v>
      </c>
      <c r="E236" s="29">
        <v>2859.3991650199991</v>
      </c>
      <c r="F236" s="29">
        <v>1428.92880685</v>
      </c>
      <c r="G236" s="29">
        <v>2415.1019922699998</v>
      </c>
      <c r="H236" s="29">
        <v>2003.4061354099997</v>
      </c>
      <c r="I236" s="29">
        <v>186.08140752000003</v>
      </c>
      <c r="J236" s="29">
        <v>392.21713358</v>
      </c>
      <c r="K236" s="29">
        <v>447.71841138999986</v>
      </c>
      <c r="L236" s="29">
        <v>977.38918291999983</v>
      </c>
      <c r="M236" s="29">
        <v>15223.963851039998</v>
      </c>
      <c r="N236" s="29">
        <v>6561.9275031300003</v>
      </c>
      <c r="O236" s="29">
        <v>500.15825355999993</v>
      </c>
      <c r="P236" s="29">
        <v>6096.4774209899997</v>
      </c>
      <c r="Q236" s="37">
        <v>2065.4006733600004</v>
      </c>
      <c r="R236" s="16"/>
      <c r="S236" s="16"/>
      <c r="T236" s="16"/>
      <c r="U236" s="16"/>
    </row>
    <row r="237" spans="1:21" ht="15.6" x14ac:dyDescent="0.25">
      <c r="A237" s="28" t="s">
        <v>38</v>
      </c>
      <c r="B237" s="29">
        <v>26790.859008169999</v>
      </c>
      <c r="C237" s="29">
        <v>9051.7110219500009</v>
      </c>
      <c r="D237" s="29">
        <v>2358.6125810600001</v>
      </c>
      <c r="E237" s="29">
        <v>2896.16777417</v>
      </c>
      <c r="F237" s="29">
        <v>1410.2477581200003</v>
      </c>
      <c r="G237" s="29">
        <v>2386.6829085999998</v>
      </c>
      <c r="H237" s="29">
        <v>1821.0162823599999</v>
      </c>
      <c r="I237" s="29">
        <v>202.25000488000001</v>
      </c>
      <c r="J237" s="29">
        <v>397.76429615000001</v>
      </c>
      <c r="K237" s="29">
        <v>258.01547363999998</v>
      </c>
      <c r="L237" s="29">
        <v>962.98650768999983</v>
      </c>
      <c r="M237" s="29">
        <v>15918.131703859999</v>
      </c>
      <c r="N237" s="29">
        <v>6750.46134076</v>
      </c>
      <c r="O237" s="29">
        <v>523.76965887000006</v>
      </c>
      <c r="P237" s="29">
        <v>6603.058107410001</v>
      </c>
      <c r="Q237" s="37">
        <v>2040.8425968199997</v>
      </c>
      <c r="R237" s="16"/>
      <c r="S237" s="16"/>
      <c r="T237" s="16"/>
      <c r="U237" s="16"/>
    </row>
    <row r="238" spans="1:21" ht="15.6" x14ac:dyDescent="0.25">
      <c r="A238" s="28" t="s">
        <v>39</v>
      </c>
      <c r="B238" s="29">
        <v>29027.731736139995</v>
      </c>
      <c r="C238" s="29">
        <v>9241.4627988799984</v>
      </c>
      <c r="D238" s="29">
        <v>2489.5264264500001</v>
      </c>
      <c r="E238" s="29">
        <v>2962.6537996900001</v>
      </c>
      <c r="F238" s="29">
        <v>1390.5800423299995</v>
      </c>
      <c r="G238" s="29">
        <v>2398.7025304099998</v>
      </c>
      <c r="H238" s="29">
        <v>1892.7085802300001</v>
      </c>
      <c r="I238" s="29">
        <v>233.99267588000001</v>
      </c>
      <c r="J238" s="29">
        <v>444.63889338999996</v>
      </c>
      <c r="K238" s="29">
        <v>259.36619756000005</v>
      </c>
      <c r="L238" s="29">
        <v>954.71081340000001</v>
      </c>
      <c r="M238" s="29">
        <v>17893.560357029997</v>
      </c>
      <c r="N238" s="29">
        <v>8030.6664632500006</v>
      </c>
      <c r="O238" s="29">
        <v>520.27523670000005</v>
      </c>
      <c r="P238" s="29">
        <v>7325.029904099998</v>
      </c>
      <c r="Q238" s="37">
        <v>2017.5887529799993</v>
      </c>
      <c r="R238" s="16"/>
      <c r="S238" s="16"/>
      <c r="T238" s="16"/>
      <c r="U238" s="16"/>
    </row>
    <row r="239" spans="1:21" ht="15.6" x14ac:dyDescent="0.25">
      <c r="A239" s="28" t="s">
        <v>48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37"/>
      <c r="R239" s="16"/>
      <c r="S239" s="16"/>
      <c r="T239" s="16"/>
      <c r="U239" s="16"/>
    </row>
    <row r="240" spans="1:21" ht="15.6" x14ac:dyDescent="0.25">
      <c r="A240" s="28" t="s">
        <v>28</v>
      </c>
      <c r="B240" s="29">
        <v>29016.987753109999</v>
      </c>
      <c r="C240" s="29">
        <v>9635.77302366</v>
      </c>
      <c r="D240" s="29">
        <v>2845.2499069100004</v>
      </c>
      <c r="E240" s="29">
        <v>3003.3933354899991</v>
      </c>
      <c r="F240" s="29">
        <v>1379.9939565400002</v>
      </c>
      <c r="G240" s="29">
        <v>2407.1358247200001</v>
      </c>
      <c r="H240" s="29">
        <v>1894.0407553300001</v>
      </c>
      <c r="I240" s="29">
        <v>264.61669099</v>
      </c>
      <c r="J240" s="29">
        <v>433.82435377000007</v>
      </c>
      <c r="K240" s="29">
        <v>266.57750097000002</v>
      </c>
      <c r="L240" s="29">
        <v>929.02220959999988</v>
      </c>
      <c r="M240" s="29">
        <v>17487.17397412</v>
      </c>
      <c r="N240" s="29">
        <v>7079.1180386900005</v>
      </c>
      <c r="O240" s="29">
        <v>516.01751200000035</v>
      </c>
      <c r="P240" s="29">
        <v>7898.1994305599974</v>
      </c>
      <c r="Q240" s="37">
        <v>1993.8389928700003</v>
      </c>
      <c r="R240" s="16"/>
      <c r="S240" s="16"/>
      <c r="T240" s="16"/>
      <c r="U240" s="16"/>
    </row>
    <row r="241" spans="1:21" ht="15.6" x14ac:dyDescent="0.25">
      <c r="A241" s="28" t="s">
        <v>29</v>
      </c>
      <c r="B241" s="29">
        <v>29170.818363180002</v>
      </c>
      <c r="C241" s="29">
        <v>10036.66102424</v>
      </c>
      <c r="D241" s="29">
        <v>2923.8951665700001</v>
      </c>
      <c r="E241" s="29">
        <v>3058.8985208200006</v>
      </c>
      <c r="F241" s="29">
        <v>1661.3590477199998</v>
      </c>
      <c r="G241" s="29">
        <v>2392.5082891299999</v>
      </c>
      <c r="H241" s="29">
        <v>1962.8523260099998</v>
      </c>
      <c r="I241" s="29">
        <v>292.93354124999996</v>
      </c>
      <c r="J241" s="29">
        <v>514.61784480000006</v>
      </c>
      <c r="K241" s="29">
        <v>255.44970428999997</v>
      </c>
      <c r="L241" s="29">
        <v>899.85123566999982</v>
      </c>
      <c r="M241" s="29">
        <f>B241-C241-H241</f>
        <v>17171.305012929999</v>
      </c>
      <c r="N241" s="29">
        <v>6967.2992261100007</v>
      </c>
      <c r="O241" s="29">
        <v>503.78276013999994</v>
      </c>
      <c r="P241" s="29">
        <v>7701.2685236300003</v>
      </c>
      <c r="Q241" s="37">
        <v>1998.9545030499999</v>
      </c>
      <c r="R241" s="16"/>
      <c r="S241" s="16"/>
      <c r="T241" s="16"/>
      <c r="U241" s="16"/>
    </row>
    <row r="242" spans="1:21" ht="15.6" x14ac:dyDescent="0.25">
      <c r="A242" s="28" t="s">
        <v>30</v>
      </c>
      <c r="B242" s="29">
        <v>30508.507513960001</v>
      </c>
      <c r="C242" s="29">
        <v>10372.044511299999</v>
      </c>
      <c r="D242" s="29">
        <v>2903.2585276899995</v>
      </c>
      <c r="E242" s="29">
        <v>3081.64431831</v>
      </c>
      <c r="F242" s="29">
        <v>1947.4048629599995</v>
      </c>
      <c r="G242" s="29">
        <v>2439.7368023399999</v>
      </c>
      <c r="H242" s="29">
        <v>2231.8624965499998</v>
      </c>
      <c r="I242" s="29">
        <v>430.32399083999996</v>
      </c>
      <c r="J242" s="29">
        <v>527.87266001</v>
      </c>
      <c r="K242" s="29">
        <v>340.13658265000004</v>
      </c>
      <c r="L242" s="29">
        <v>933.52926304999994</v>
      </c>
      <c r="M242" s="29">
        <v>17904.600506110004</v>
      </c>
      <c r="N242" s="29">
        <v>7455.6415403700003</v>
      </c>
      <c r="O242" s="29">
        <v>482.98148340999967</v>
      </c>
      <c r="P242" s="29">
        <v>8028.1965935400003</v>
      </c>
      <c r="Q242" s="37">
        <v>1937.7808887899996</v>
      </c>
      <c r="R242" s="16"/>
      <c r="S242" s="16"/>
      <c r="T242" s="16"/>
      <c r="U242" s="16"/>
    </row>
    <row r="243" spans="1:21" ht="15.6" x14ac:dyDescent="0.25">
      <c r="A243" s="28" t="s">
        <v>31</v>
      </c>
      <c r="B243" s="29">
        <v>30890.39912767</v>
      </c>
      <c r="C243" s="29">
        <v>10515.39277742</v>
      </c>
      <c r="D243" s="29">
        <v>3180.4450775299997</v>
      </c>
      <c r="E243" s="29">
        <v>3167.0767891500004</v>
      </c>
      <c r="F243" s="29">
        <v>1741.1780598599998</v>
      </c>
      <c r="G243" s="29">
        <v>2426.6928508800006</v>
      </c>
      <c r="H243" s="29">
        <v>2309.6228971799997</v>
      </c>
      <c r="I243" s="29">
        <v>488.42859758999992</v>
      </c>
      <c r="J243" s="29">
        <v>557.36441835999995</v>
      </c>
      <c r="K243" s="29">
        <v>385.52510130000007</v>
      </c>
      <c r="L243" s="29">
        <v>878.30477992999988</v>
      </c>
      <c r="M243" s="29">
        <v>18065.383453069997</v>
      </c>
      <c r="N243" s="29">
        <v>7314.3335120600004</v>
      </c>
      <c r="O243" s="29">
        <v>485.62631963000013</v>
      </c>
      <c r="P243" s="29">
        <v>8359.3497351499991</v>
      </c>
      <c r="Q243" s="37">
        <v>1906.0738862299995</v>
      </c>
      <c r="R243" s="16"/>
      <c r="S243" s="16"/>
      <c r="T243" s="16"/>
      <c r="U243" s="16"/>
    </row>
    <row r="244" spans="1:21" ht="15.6" x14ac:dyDescent="0.25">
      <c r="A244" s="28" t="s">
        <v>32</v>
      </c>
      <c r="B244" s="29">
        <v>32025.252167420003</v>
      </c>
      <c r="C244" s="29">
        <v>10593.24553143</v>
      </c>
      <c r="D244" s="29">
        <v>2987.3838202400002</v>
      </c>
      <c r="E244" s="29">
        <v>3241.1937070399999</v>
      </c>
      <c r="F244" s="29">
        <v>1931.5254392900003</v>
      </c>
      <c r="G244" s="29">
        <v>2433.1425648600002</v>
      </c>
      <c r="H244" s="29">
        <v>2319.91486295</v>
      </c>
      <c r="I244" s="29">
        <v>458.57997947000001</v>
      </c>
      <c r="J244" s="29">
        <v>553.9152196</v>
      </c>
      <c r="K244" s="29">
        <v>466.64987967000002</v>
      </c>
      <c r="L244" s="29">
        <v>840.7697842099999</v>
      </c>
      <c r="M244" s="29">
        <v>19112.09177304</v>
      </c>
      <c r="N244" s="29">
        <v>8044.575353770002</v>
      </c>
      <c r="O244" s="29">
        <v>485.15809794000006</v>
      </c>
      <c r="P244" s="29">
        <v>8723.322352889998</v>
      </c>
      <c r="Q244" s="37">
        <v>1859.0359684399994</v>
      </c>
      <c r="R244" s="16"/>
      <c r="S244" s="16"/>
      <c r="T244" s="16"/>
      <c r="U244" s="16"/>
    </row>
    <row r="245" spans="1:21" ht="15.6" x14ac:dyDescent="0.25">
      <c r="A245" s="28" t="s">
        <v>33</v>
      </c>
      <c r="B245" s="29">
        <v>32417.121753569998</v>
      </c>
      <c r="C245" s="29">
        <v>10596.171226</v>
      </c>
      <c r="D245" s="29">
        <v>2995.2085680300006</v>
      </c>
      <c r="E245" s="29">
        <v>3338.6540517399999</v>
      </c>
      <c r="F245" s="29">
        <v>1848.6328109200001</v>
      </c>
      <c r="G245" s="29">
        <v>2413.67579531</v>
      </c>
      <c r="H245" s="29">
        <v>2375.0815632499998</v>
      </c>
      <c r="I245" s="29">
        <v>383.64062357999995</v>
      </c>
      <c r="J245" s="29">
        <v>585.89612785999998</v>
      </c>
      <c r="K245" s="29">
        <v>588.16937778999977</v>
      </c>
      <c r="L245" s="29">
        <v>817.37543401999983</v>
      </c>
      <c r="M245" s="29">
        <v>19445.868964319998</v>
      </c>
      <c r="N245" s="29">
        <v>8338.5902868699995</v>
      </c>
      <c r="O245" s="29">
        <v>535.87357210999926</v>
      </c>
      <c r="P245" s="29">
        <v>8390.8076007399995</v>
      </c>
      <c r="Q245" s="37">
        <v>2180.5975046000003</v>
      </c>
      <c r="R245" s="16"/>
      <c r="S245" s="16"/>
      <c r="T245" s="16"/>
      <c r="U245" s="16"/>
    </row>
    <row r="246" spans="1:21" ht="15.6" x14ac:dyDescent="0.25">
      <c r="A246" s="28" t="s">
        <v>34</v>
      </c>
      <c r="B246" s="29">
        <v>31957.277061000001</v>
      </c>
      <c r="C246" s="29">
        <v>10817.12822398</v>
      </c>
      <c r="D246" s="29">
        <v>3090.6108148200001</v>
      </c>
      <c r="E246" s="29">
        <v>3412.2051158400004</v>
      </c>
      <c r="F246" s="29">
        <v>1895.3109999499998</v>
      </c>
      <c r="G246" s="29">
        <v>2419.00129337</v>
      </c>
      <c r="H246" s="29">
        <v>2191.0758695</v>
      </c>
      <c r="I246" s="29">
        <v>254.34199249000002</v>
      </c>
      <c r="J246" s="29">
        <v>596.21666450000009</v>
      </c>
      <c r="K246" s="29">
        <v>423.39883322000009</v>
      </c>
      <c r="L246" s="29">
        <v>917.11837928999989</v>
      </c>
      <c r="M246" s="29">
        <v>18949.072967520002</v>
      </c>
      <c r="N246" s="29">
        <v>7821.9413241099983</v>
      </c>
      <c r="O246" s="29">
        <v>684.85540414999934</v>
      </c>
      <c r="P246" s="29">
        <v>8254.8329537100017</v>
      </c>
      <c r="Q246" s="37">
        <v>2187.4432855499999</v>
      </c>
      <c r="R246" s="16"/>
      <c r="S246" s="16"/>
      <c r="T246" s="16"/>
      <c r="U246" s="16"/>
    </row>
    <row r="247" spans="1:21" ht="15.6" x14ac:dyDescent="0.25">
      <c r="A247" s="28" t="s">
        <v>35</v>
      </c>
      <c r="B247" s="29">
        <v>32836.106540349996</v>
      </c>
      <c r="C247" s="29">
        <v>10858.376694009999</v>
      </c>
      <c r="D247" s="29">
        <v>3047.0856493699998</v>
      </c>
      <c r="E247" s="29">
        <v>3501.0589775399994</v>
      </c>
      <c r="F247" s="29">
        <v>1915.2867442900003</v>
      </c>
      <c r="G247" s="29">
        <v>2394.9453228100001</v>
      </c>
      <c r="H247" s="29">
        <v>2206.9399918300001</v>
      </c>
      <c r="I247" s="29">
        <v>274.93362664</v>
      </c>
      <c r="J247" s="29">
        <v>583.02662144999999</v>
      </c>
      <c r="K247" s="29">
        <v>443.15126127000002</v>
      </c>
      <c r="L247" s="29">
        <v>905.82848246999993</v>
      </c>
      <c r="M247" s="29">
        <v>19770.789854509996</v>
      </c>
      <c r="N247" s="29">
        <v>8532.6072739399988</v>
      </c>
      <c r="O247" s="29">
        <v>697.68266065999956</v>
      </c>
      <c r="P247" s="29">
        <v>8352.5576438000007</v>
      </c>
      <c r="Q247" s="37">
        <v>2187.9422761099991</v>
      </c>
      <c r="R247" s="16"/>
      <c r="S247" s="16"/>
      <c r="T247" s="16"/>
      <c r="U247" s="16"/>
    </row>
    <row r="248" spans="1:21" ht="15.6" x14ac:dyDescent="0.25">
      <c r="A248" s="28" t="s">
        <v>36</v>
      </c>
      <c r="B248" s="29">
        <v>33956.950859740005</v>
      </c>
      <c r="C248" s="29">
        <v>11225.705309769999</v>
      </c>
      <c r="D248" s="29">
        <v>3246.9941658399994</v>
      </c>
      <c r="E248" s="29">
        <v>3576.7510893499998</v>
      </c>
      <c r="F248" s="29">
        <v>2000.6142243499996</v>
      </c>
      <c r="G248" s="29">
        <v>2401.34583023</v>
      </c>
      <c r="H248" s="29">
        <v>2401.1235633699998</v>
      </c>
      <c r="I248" s="29">
        <v>291.64545994999992</v>
      </c>
      <c r="J248" s="29">
        <v>655.6537134099998</v>
      </c>
      <c r="K248" s="29">
        <v>583.61944757000003</v>
      </c>
      <c r="L248" s="29">
        <v>870.20494243999985</v>
      </c>
      <c r="M248" s="29">
        <v>20330.121986600003</v>
      </c>
      <c r="N248" s="29">
        <v>8822.1761353300026</v>
      </c>
      <c r="O248" s="29">
        <v>697.46497992000025</v>
      </c>
      <c r="P248" s="29">
        <v>8633.2486838600016</v>
      </c>
      <c r="Q248" s="37">
        <v>2177.2321874899999</v>
      </c>
      <c r="R248" s="16"/>
      <c r="S248" s="16"/>
      <c r="T248" s="16"/>
      <c r="U248" s="16"/>
    </row>
    <row r="249" spans="1:21" ht="15.6" x14ac:dyDescent="0.25">
      <c r="A249" s="28" t="s">
        <v>37</v>
      </c>
      <c r="B249" s="29">
        <v>34806.25794784</v>
      </c>
      <c r="C249" s="29">
        <v>11500.0053315</v>
      </c>
      <c r="D249" s="29">
        <v>3423.0472678699994</v>
      </c>
      <c r="E249" s="29">
        <v>3635.68619042</v>
      </c>
      <c r="F249" s="29">
        <v>2089.1146558600003</v>
      </c>
      <c r="G249" s="29">
        <v>2352.1572173500003</v>
      </c>
      <c r="H249" s="29">
        <v>2439.4120308399997</v>
      </c>
      <c r="I249" s="29">
        <v>265.24752152000002</v>
      </c>
      <c r="J249" s="29">
        <v>706.51641263999988</v>
      </c>
      <c r="K249" s="29">
        <v>610.20534321999992</v>
      </c>
      <c r="L249" s="29">
        <v>857.44275345999995</v>
      </c>
      <c r="M249" s="29">
        <v>20866.840585500006</v>
      </c>
      <c r="N249" s="29">
        <v>9286.5922257500024</v>
      </c>
      <c r="O249" s="29">
        <v>723.75668761000009</v>
      </c>
      <c r="P249" s="29">
        <v>8650.8879461800007</v>
      </c>
      <c r="Q249" s="37">
        <v>2205.6037259600002</v>
      </c>
      <c r="R249" s="16"/>
      <c r="S249" s="16"/>
      <c r="T249" s="16"/>
      <c r="U249" s="16"/>
    </row>
    <row r="250" spans="1:21" ht="15.6" x14ac:dyDescent="0.25">
      <c r="A250" s="28" t="s">
        <v>38</v>
      </c>
      <c r="B250" s="29">
        <v>35484.16493413</v>
      </c>
      <c r="C250" s="29">
        <v>11588.58637651</v>
      </c>
      <c r="D250" s="29">
        <v>3394.6715733799997</v>
      </c>
      <c r="E250" s="29">
        <v>3687.9131500600006</v>
      </c>
      <c r="F250" s="29">
        <v>2121.7242326999999</v>
      </c>
      <c r="G250" s="29">
        <v>2384.2774203700001</v>
      </c>
      <c r="H250" s="29">
        <v>2446.0378285899997</v>
      </c>
      <c r="I250" s="29">
        <v>255.76609307000001</v>
      </c>
      <c r="J250" s="29">
        <v>722.57569759000012</v>
      </c>
      <c r="K250" s="29">
        <v>590.5425164699999</v>
      </c>
      <c r="L250" s="29">
        <v>877.15352145999987</v>
      </c>
      <c r="M250" s="29">
        <v>21449.540729029999</v>
      </c>
      <c r="N250" s="29">
        <v>9277.2539944399996</v>
      </c>
      <c r="O250" s="29">
        <v>781.74189926000076</v>
      </c>
      <c r="P250" s="29">
        <v>9191.5817194499978</v>
      </c>
      <c r="Q250" s="37">
        <v>2198.9631158799993</v>
      </c>
      <c r="R250" s="16"/>
      <c r="S250" s="16"/>
      <c r="T250" s="16"/>
      <c r="U250" s="16"/>
    </row>
    <row r="251" spans="1:21" ht="15.6" x14ac:dyDescent="0.25">
      <c r="A251" s="28" t="s">
        <v>39</v>
      </c>
      <c r="B251" s="29">
        <v>36249.769001510009</v>
      </c>
      <c r="C251" s="29">
        <v>11742.95861156</v>
      </c>
      <c r="D251" s="29">
        <v>3349.2315357099997</v>
      </c>
      <c r="E251" s="29">
        <v>3790.1588456099998</v>
      </c>
      <c r="F251" s="29">
        <v>2173.4625190700003</v>
      </c>
      <c r="G251" s="29">
        <v>2430.1057111699997</v>
      </c>
      <c r="H251" s="29">
        <v>2481.77044716</v>
      </c>
      <c r="I251" s="29">
        <v>426.17921723000001</v>
      </c>
      <c r="J251" s="29">
        <v>717.75488679999989</v>
      </c>
      <c r="K251" s="29">
        <v>588.47687945999996</v>
      </c>
      <c r="L251" s="29">
        <v>749.35946366999985</v>
      </c>
      <c r="M251" s="29">
        <v>22025.039942790005</v>
      </c>
      <c r="N251" s="29">
        <v>9611.7453028300024</v>
      </c>
      <c r="O251" s="29">
        <v>809.45768441999962</v>
      </c>
      <c r="P251" s="29">
        <v>9377.1892714800015</v>
      </c>
      <c r="Q251" s="37">
        <v>2226.6476840600003</v>
      </c>
      <c r="R251" s="16"/>
      <c r="S251" s="16"/>
      <c r="T251" s="16"/>
      <c r="U251" s="16"/>
    </row>
    <row r="252" spans="1:21" ht="15.6" x14ac:dyDescent="0.25">
      <c r="A252" s="28" t="s">
        <v>49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7"/>
      <c r="R252" s="16"/>
      <c r="S252" s="16"/>
      <c r="T252" s="16"/>
      <c r="U252" s="16"/>
    </row>
    <row r="253" spans="1:21" ht="15.6" x14ac:dyDescent="0.25">
      <c r="A253" s="28" t="s">
        <v>28</v>
      </c>
      <c r="B253" s="29">
        <v>35552.863399799993</v>
      </c>
      <c r="C253" s="29">
        <v>11928.495167870002</v>
      </c>
      <c r="D253" s="29">
        <v>3428.4033533899997</v>
      </c>
      <c r="E253" s="29">
        <v>3871.1348435600003</v>
      </c>
      <c r="F253" s="29">
        <v>2289.5861456500002</v>
      </c>
      <c r="G253" s="29">
        <v>2339.3708252700003</v>
      </c>
      <c r="H253" s="29">
        <v>2521.7209345399997</v>
      </c>
      <c r="I253" s="29">
        <v>443.60372776999998</v>
      </c>
      <c r="J253" s="29">
        <v>726.85710709999989</v>
      </c>
      <c r="K253" s="29">
        <v>519.55635375999998</v>
      </c>
      <c r="L253" s="29">
        <v>831.70374590999984</v>
      </c>
      <c r="M253" s="29">
        <f>SUM(N253:Q253)</f>
        <v>21102.647297390002</v>
      </c>
      <c r="N253" s="29">
        <v>8931.2691753500021</v>
      </c>
      <c r="O253" s="29">
        <v>824.88307325999972</v>
      </c>
      <c r="P253" s="29">
        <v>9171.1516070199978</v>
      </c>
      <c r="Q253" s="37">
        <v>2175.3434417600001</v>
      </c>
      <c r="R253" s="16"/>
      <c r="S253" s="16"/>
      <c r="T253" s="16"/>
      <c r="U253" s="16"/>
    </row>
    <row r="254" spans="1:21" ht="15.6" x14ac:dyDescent="0.25">
      <c r="A254" s="28" t="s">
        <v>29</v>
      </c>
      <c r="B254" s="29">
        <v>35179.241788129999</v>
      </c>
      <c r="C254" s="29">
        <v>11901.83757354</v>
      </c>
      <c r="D254" s="29">
        <v>3414.4064955100002</v>
      </c>
      <c r="E254" s="29">
        <v>3884.1172935800005</v>
      </c>
      <c r="F254" s="29">
        <v>2121.8370014299999</v>
      </c>
      <c r="G254" s="29">
        <v>2481.4767830199999</v>
      </c>
      <c r="H254" s="29">
        <v>2555.5924169800001</v>
      </c>
      <c r="I254" s="29">
        <v>438.28919721</v>
      </c>
      <c r="J254" s="29">
        <v>828.35173551000003</v>
      </c>
      <c r="K254" s="29">
        <v>492.38142025000002</v>
      </c>
      <c r="L254" s="29">
        <v>796.57006401000001</v>
      </c>
      <c r="M254" s="29">
        <v>20721.81179761</v>
      </c>
      <c r="N254" s="29">
        <v>8557.6614139999983</v>
      </c>
      <c r="O254" s="29">
        <v>917.65527167000005</v>
      </c>
      <c r="P254" s="29">
        <v>8780.5398415799973</v>
      </c>
      <c r="Q254" s="37">
        <v>2465.9552703600007</v>
      </c>
      <c r="R254" s="16"/>
      <c r="S254" s="16"/>
      <c r="T254" s="16"/>
      <c r="U254" s="16"/>
    </row>
    <row r="255" spans="1:21" ht="15.6" x14ac:dyDescent="0.25">
      <c r="A255" s="28" t="s">
        <v>30</v>
      </c>
      <c r="B255" s="29">
        <v>34554.831504200003</v>
      </c>
      <c r="C255" s="29">
        <v>11964.3955489</v>
      </c>
      <c r="D255" s="29">
        <v>3479.5931833500008</v>
      </c>
      <c r="E255" s="29">
        <v>3918.1247518900004</v>
      </c>
      <c r="F255" s="29">
        <v>2142.5609507200002</v>
      </c>
      <c r="G255" s="29">
        <v>2424.11666294</v>
      </c>
      <c r="H255" s="29">
        <v>2640.2669581599998</v>
      </c>
      <c r="I255" s="29">
        <v>445.15624847999999</v>
      </c>
      <c r="J255" s="29">
        <v>842.03371348999985</v>
      </c>
      <c r="K255" s="29">
        <v>521.60926846000007</v>
      </c>
      <c r="L255" s="29">
        <v>831.46772772999998</v>
      </c>
      <c r="M255" s="29">
        <v>19950.168997139997</v>
      </c>
      <c r="N255" s="29">
        <v>9035.9212121699984</v>
      </c>
      <c r="O255" s="29">
        <v>943.16542512000046</v>
      </c>
      <c r="P255" s="29">
        <v>7497.333111500001</v>
      </c>
      <c r="Q255" s="37">
        <v>2473.7492483499991</v>
      </c>
      <c r="R255" s="16"/>
      <c r="S255" s="16"/>
      <c r="T255" s="16"/>
      <c r="U255" s="16"/>
    </row>
    <row r="256" spans="1:21" ht="15.6" x14ac:dyDescent="0.25">
      <c r="A256" s="28" t="s">
        <v>31</v>
      </c>
      <c r="B256" s="29">
        <v>35202.44502739</v>
      </c>
      <c r="C256" s="29">
        <v>12211.631103010001</v>
      </c>
      <c r="D256" s="29">
        <v>3707.7561475699995</v>
      </c>
      <c r="E256" s="29">
        <v>3957.6163669000002</v>
      </c>
      <c r="F256" s="29">
        <v>2112.1675288800002</v>
      </c>
      <c r="G256" s="29">
        <v>2434.0910596600002</v>
      </c>
      <c r="H256" s="29">
        <v>2909.8154623299997</v>
      </c>
      <c r="I256" s="29">
        <v>537.49990011999989</v>
      </c>
      <c r="J256" s="29">
        <v>810.83043857999996</v>
      </c>
      <c r="K256" s="29">
        <v>742.31473015999995</v>
      </c>
      <c r="L256" s="29">
        <v>819.17039347000002</v>
      </c>
      <c r="M256" s="29">
        <v>20080.99846205</v>
      </c>
      <c r="N256" s="29">
        <v>8912.2529908900015</v>
      </c>
      <c r="O256" s="29">
        <v>989.99722295999959</v>
      </c>
      <c r="P256" s="29">
        <v>7678.8398396400007</v>
      </c>
      <c r="Q256" s="37">
        <v>2499.9084085600002</v>
      </c>
      <c r="R256" s="16"/>
      <c r="S256" s="16"/>
      <c r="T256" s="16"/>
      <c r="U256" s="16"/>
    </row>
    <row r="257" spans="1:21" ht="15.6" x14ac:dyDescent="0.25">
      <c r="A257" s="28" t="s">
        <v>32</v>
      </c>
      <c r="B257" s="29">
        <v>35393.087325780005</v>
      </c>
      <c r="C257" s="29">
        <v>12400.72389207</v>
      </c>
      <c r="D257" s="29">
        <v>3638.1915757399997</v>
      </c>
      <c r="E257" s="29">
        <v>4048.6433766999999</v>
      </c>
      <c r="F257" s="29">
        <v>2293.8150252999999</v>
      </c>
      <c r="G257" s="29">
        <v>2420.0739143300002</v>
      </c>
      <c r="H257" s="29">
        <v>2730.8099622899999</v>
      </c>
      <c r="I257" s="29">
        <v>479.36319852999998</v>
      </c>
      <c r="J257" s="29">
        <v>757.49803850000001</v>
      </c>
      <c r="K257" s="29">
        <v>702.2232703599999</v>
      </c>
      <c r="L257" s="29">
        <v>791.72545490000005</v>
      </c>
      <c r="M257" s="29">
        <v>20261.55347142</v>
      </c>
      <c r="N257" s="29">
        <v>9099.2063087899987</v>
      </c>
      <c r="O257" s="29">
        <v>1085.2929812100001</v>
      </c>
      <c r="P257" s="29">
        <v>7599.6822621700012</v>
      </c>
      <c r="Q257" s="37">
        <v>2477.3719192499998</v>
      </c>
      <c r="R257" s="16"/>
      <c r="S257" s="16"/>
      <c r="T257" s="16"/>
      <c r="U257" s="16"/>
    </row>
    <row r="258" spans="1:21" ht="15.6" x14ac:dyDescent="0.25">
      <c r="A258" s="28" t="s">
        <v>33</v>
      </c>
      <c r="B258" s="29">
        <v>34512.94671289</v>
      </c>
      <c r="C258" s="29">
        <v>12748.80840428</v>
      </c>
      <c r="D258" s="29">
        <v>3919.253059690001</v>
      </c>
      <c r="E258" s="29">
        <v>4168.1857900300001</v>
      </c>
      <c r="F258" s="29">
        <v>2218.9736204400001</v>
      </c>
      <c r="G258" s="29">
        <v>2442.3959341199998</v>
      </c>
      <c r="H258" s="29">
        <v>2474.6619893899997</v>
      </c>
      <c r="I258" s="29">
        <v>483.36870170999993</v>
      </c>
      <c r="J258" s="29">
        <v>538.50201820999996</v>
      </c>
      <c r="K258" s="29">
        <v>754.85433708000005</v>
      </c>
      <c r="L258" s="29">
        <v>697.93693239000004</v>
      </c>
      <c r="M258" s="29">
        <v>19289.476319220001</v>
      </c>
      <c r="N258" s="29">
        <v>9087.9320951299997</v>
      </c>
      <c r="O258" s="29">
        <v>1221.2513505599998</v>
      </c>
      <c r="P258" s="29">
        <v>6208.7405400600001</v>
      </c>
      <c r="Q258" s="37">
        <v>2771.5523334700001</v>
      </c>
      <c r="R258" s="16"/>
      <c r="S258" s="16"/>
      <c r="T258" s="16"/>
      <c r="U258" s="16"/>
    </row>
    <row r="259" spans="1:21" ht="15.6" x14ac:dyDescent="0.25">
      <c r="A259" s="28" t="s">
        <v>34</v>
      </c>
      <c r="B259" s="29">
        <v>34023.467394450003</v>
      </c>
      <c r="C259" s="29">
        <v>12705.497011170002</v>
      </c>
      <c r="D259" s="29">
        <v>3841.6218606300017</v>
      </c>
      <c r="E259" s="29">
        <v>4233.3811577100005</v>
      </c>
      <c r="F259" s="29">
        <v>2204.1997610200001</v>
      </c>
      <c r="G259" s="29">
        <v>2426.2942318099999</v>
      </c>
      <c r="H259" s="29">
        <v>2232.1454882900002</v>
      </c>
      <c r="I259" s="29">
        <v>477.44109351999992</v>
      </c>
      <c r="J259" s="29">
        <v>646.29483213999993</v>
      </c>
      <c r="K259" s="29">
        <v>405.64727720000002</v>
      </c>
      <c r="L259" s="29">
        <v>702.76228543000013</v>
      </c>
      <c r="M259" s="29">
        <v>19085.824894989997</v>
      </c>
      <c r="N259" s="29">
        <v>9286.6060429799982</v>
      </c>
      <c r="O259" s="29">
        <v>1284.1239086099999</v>
      </c>
      <c r="P259" s="29">
        <v>5720.8652743700004</v>
      </c>
      <c r="Q259" s="37">
        <v>2794.22966903</v>
      </c>
      <c r="R259" s="16"/>
      <c r="S259" s="16"/>
      <c r="T259" s="16"/>
      <c r="U259" s="16"/>
    </row>
    <row r="260" spans="1:21" ht="15.6" x14ac:dyDescent="0.25">
      <c r="A260" s="28" t="s">
        <v>35</v>
      </c>
      <c r="B260" s="29">
        <v>34325.122664660004</v>
      </c>
      <c r="C260" s="29">
        <v>12580.125602840002</v>
      </c>
      <c r="D260" s="29">
        <v>3717.7469765400006</v>
      </c>
      <c r="E260" s="29">
        <v>4300.07373069</v>
      </c>
      <c r="F260" s="29">
        <v>2156.5808836800002</v>
      </c>
      <c r="G260" s="29">
        <v>2405.7240119300004</v>
      </c>
      <c r="H260" s="29">
        <v>2339.74333187</v>
      </c>
      <c r="I260" s="29">
        <v>450.92321826</v>
      </c>
      <c r="J260" s="29">
        <v>752.65208719999998</v>
      </c>
      <c r="K260" s="29">
        <v>429.49120596000012</v>
      </c>
      <c r="L260" s="29">
        <v>706.67682044999981</v>
      </c>
      <c r="M260" s="29">
        <v>19405.25372995</v>
      </c>
      <c r="N260" s="29">
        <v>9665.9177721800006</v>
      </c>
      <c r="O260" s="29">
        <v>1439.0735833900007</v>
      </c>
      <c r="P260" s="29">
        <v>5472.2485661600012</v>
      </c>
      <c r="Q260" s="37">
        <v>2828.0138082199996</v>
      </c>
      <c r="R260" s="16"/>
      <c r="S260" s="16"/>
      <c r="T260" s="16"/>
      <c r="U260" s="16"/>
    </row>
    <row r="261" spans="1:21" ht="15.6" x14ac:dyDescent="0.25">
      <c r="A261" s="28" t="s">
        <v>36</v>
      </c>
      <c r="B261" s="29">
        <v>34230.529272649997</v>
      </c>
      <c r="C261" s="29">
        <v>12705.47209046</v>
      </c>
      <c r="D261" s="29">
        <v>3880.6098629600001</v>
      </c>
      <c r="E261" s="29">
        <v>4370.9302982199997</v>
      </c>
      <c r="F261" s="29">
        <v>2065.8548022900004</v>
      </c>
      <c r="G261" s="29">
        <v>2388.0771269900006</v>
      </c>
      <c r="H261" s="29">
        <v>2061.74313605</v>
      </c>
      <c r="I261" s="29">
        <v>454.72817416999999</v>
      </c>
      <c r="J261" s="29">
        <v>498.49453416</v>
      </c>
      <c r="K261" s="29">
        <v>342.53181935000009</v>
      </c>
      <c r="L261" s="29">
        <v>765.98860836999984</v>
      </c>
      <c r="M261" s="29">
        <v>19463.31404614</v>
      </c>
      <c r="N261" s="29">
        <v>9792.3123714100002</v>
      </c>
      <c r="O261" s="29">
        <v>1524.6560768599998</v>
      </c>
      <c r="P261" s="29">
        <v>5310.0783720900008</v>
      </c>
      <c r="Q261" s="37">
        <v>2836.26722578</v>
      </c>
      <c r="R261" s="16"/>
      <c r="S261" s="16"/>
      <c r="T261" s="16"/>
      <c r="U261" s="16"/>
    </row>
    <row r="262" spans="1:21" ht="15.6" x14ac:dyDescent="0.25">
      <c r="A262" s="28" t="s">
        <v>37</v>
      </c>
      <c r="B262" s="29">
        <v>34991.250378479992</v>
      </c>
      <c r="C262" s="29" t="s">
        <v>50</v>
      </c>
      <c r="D262" s="29">
        <v>3891.0796489800005</v>
      </c>
      <c r="E262" s="29">
        <v>4250.6065408099994</v>
      </c>
      <c r="F262" s="29">
        <v>2076.4297283799997</v>
      </c>
      <c r="G262" s="29">
        <v>2345.9637463600002</v>
      </c>
      <c r="H262" s="29">
        <v>1929.3409091000001</v>
      </c>
      <c r="I262" s="29">
        <v>479.50345427999997</v>
      </c>
      <c r="J262" s="29">
        <v>500.53369467000005</v>
      </c>
      <c r="K262" s="29">
        <v>312.69315468000002</v>
      </c>
      <c r="L262" s="29">
        <v>636.61060547</v>
      </c>
      <c r="M262" s="29">
        <v>20497.82980485</v>
      </c>
      <c r="N262" s="29">
        <v>9776.2881645199977</v>
      </c>
      <c r="O262" s="29">
        <v>1677.7987509499999</v>
      </c>
      <c r="P262" s="29">
        <v>6258.7118345800009</v>
      </c>
      <c r="Q262" s="37">
        <v>2785.0310548000011</v>
      </c>
      <c r="R262" s="16"/>
      <c r="S262" s="16"/>
      <c r="T262" s="16"/>
      <c r="U262" s="16"/>
    </row>
    <row r="263" spans="1:21" ht="15.6" x14ac:dyDescent="0.25">
      <c r="A263" s="28" t="s">
        <v>38</v>
      </c>
      <c r="B263" s="29">
        <v>35128.819710420001</v>
      </c>
      <c r="C263" s="29">
        <v>12524.91391736</v>
      </c>
      <c r="D263" s="29">
        <v>3855.3848485999997</v>
      </c>
      <c r="E263" s="29">
        <v>4379.7804269200005</v>
      </c>
      <c r="F263" s="29">
        <v>1931.6570532300002</v>
      </c>
      <c r="G263" s="29">
        <v>2358.0915886099997</v>
      </c>
      <c r="H263" s="29">
        <v>1925.2084528099999</v>
      </c>
      <c r="I263" s="29">
        <v>476.78213931999994</v>
      </c>
      <c r="J263" s="29">
        <v>505.10693558000003</v>
      </c>
      <c r="K263" s="29">
        <v>301.94481826999998</v>
      </c>
      <c r="L263" s="29">
        <v>641.37455964000003</v>
      </c>
      <c r="M263" s="29">
        <v>20678.697340250001</v>
      </c>
      <c r="N263" s="29">
        <v>10287.15809284</v>
      </c>
      <c r="O263" s="29">
        <v>1736.8300263000001</v>
      </c>
      <c r="P263" s="29">
        <v>5789.7915937899998</v>
      </c>
      <c r="Q263" s="37">
        <v>2864.9176273200001</v>
      </c>
      <c r="R263" s="16"/>
      <c r="S263" s="16"/>
      <c r="T263" s="16"/>
      <c r="U263" s="16"/>
    </row>
    <row r="264" spans="1:21" ht="15.6" x14ac:dyDescent="0.25">
      <c r="A264" s="28" t="s">
        <v>39</v>
      </c>
      <c r="B264" s="29">
        <v>36965.110117480006</v>
      </c>
      <c r="C264" s="29">
        <v>12947.755622960001</v>
      </c>
      <c r="D264" s="29">
        <v>4124.6015843100004</v>
      </c>
      <c r="E264" s="29">
        <v>4521.4856089800005</v>
      </c>
      <c r="F264" s="29">
        <v>1939.8341434000004</v>
      </c>
      <c r="G264" s="29">
        <v>2361.8342862699997</v>
      </c>
      <c r="H264" s="29">
        <v>2365.8000574199996</v>
      </c>
      <c r="I264" s="29">
        <v>491.69795726999985</v>
      </c>
      <c r="J264" s="29">
        <v>758.92889563000006</v>
      </c>
      <c r="K264" s="29">
        <v>453.45584865000006</v>
      </c>
      <c r="L264" s="29">
        <v>661.71735586999989</v>
      </c>
      <c r="M264" s="29">
        <v>21651.554437100003</v>
      </c>
      <c r="N264" s="29">
        <v>10384.998328200003</v>
      </c>
      <c r="O264" s="29">
        <v>1962.1157988499986</v>
      </c>
      <c r="P264" s="29">
        <v>6224.2248027799997</v>
      </c>
      <c r="Q264" s="37">
        <v>3080.2155072699998</v>
      </c>
      <c r="R264" s="16"/>
      <c r="S264" s="16"/>
      <c r="T264" s="16"/>
      <c r="U264" s="16"/>
    </row>
    <row r="265" spans="1:21" ht="15.6" x14ac:dyDescent="0.25">
      <c r="A265" s="28" t="s">
        <v>51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37"/>
      <c r="R265" s="16"/>
      <c r="S265" s="16"/>
      <c r="T265" s="16"/>
      <c r="U265" s="16"/>
    </row>
    <row r="266" spans="1:21" ht="15.6" x14ac:dyDescent="0.25">
      <c r="A266" s="28" t="s">
        <v>28</v>
      </c>
      <c r="B266" s="29">
        <v>37588.947156480004</v>
      </c>
      <c r="C266" s="29">
        <v>13116.172725189997</v>
      </c>
      <c r="D266" s="29">
        <v>3900.15271975</v>
      </c>
      <c r="E266" s="29">
        <v>4630.7480746399997</v>
      </c>
      <c r="F266" s="29">
        <v>2101.5505658699994</v>
      </c>
      <c r="G266" s="29">
        <v>2483.7213649299997</v>
      </c>
      <c r="H266" s="29">
        <v>2729.7897326100001</v>
      </c>
      <c r="I266" s="29">
        <v>497.33025177000002</v>
      </c>
      <c r="J266" s="29">
        <v>828.49891926000009</v>
      </c>
      <c r="K266" s="29">
        <v>660.0673843699999</v>
      </c>
      <c r="L266" s="29">
        <v>743.89317720999998</v>
      </c>
      <c r="M266" s="29">
        <v>21742.984698680004</v>
      </c>
      <c r="N266" s="29">
        <v>10301.069800620002</v>
      </c>
      <c r="O266" s="29">
        <v>1783.3458688800006</v>
      </c>
      <c r="P266" s="29">
        <v>6234.707242970002</v>
      </c>
      <c r="Q266" s="37">
        <v>3423.8617862100004</v>
      </c>
      <c r="R266" s="16"/>
      <c r="S266" s="16"/>
      <c r="T266" s="16"/>
      <c r="U266" s="16"/>
    </row>
    <row r="267" spans="1:21" ht="15.6" x14ac:dyDescent="0.25">
      <c r="A267" s="28" t="s">
        <v>29</v>
      </c>
      <c r="B267" s="29">
        <v>37154.228410869997</v>
      </c>
      <c r="C267" s="29">
        <v>13267.209236139999</v>
      </c>
      <c r="D267" s="29">
        <v>3899.9471199000004</v>
      </c>
      <c r="E267" s="29">
        <v>4679.5241555499988</v>
      </c>
      <c r="F267" s="29">
        <v>2191.4857113499997</v>
      </c>
      <c r="G267" s="29">
        <v>2496.2522493399997</v>
      </c>
      <c r="H267" s="29">
        <v>2311.1592694000001</v>
      </c>
      <c r="I267" s="29">
        <v>538.25472792000016</v>
      </c>
      <c r="J267" s="29">
        <v>577.91921739999998</v>
      </c>
      <c r="K267" s="29">
        <v>505.20691405000008</v>
      </c>
      <c r="L267" s="29">
        <v>689.7784100299998</v>
      </c>
      <c r="M267" s="29">
        <v>21575.859905329999</v>
      </c>
      <c r="N267" s="29">
        <v>10629.706787090001</v>
      </c>
      <c r="O267" s="29">
        <v>1851.8328299999994</v>
      </c>
      <c r="P267" s="29">
        <v>5482.9545071999992</v>
      </c>
      <c r="Q267" s="37">
        <v>3611.36578104</v>
      </c>
      <c r="R267" s="16"/>
      <c r="S267" s="16"/>
      <c r="T267" s="16"/>
      <c r="U267" s="16"/>
    </row>
    <row r="268" spans="1:21" ht="15.6" x14ac:dyDescent="0.25">
      <c r="A268" s="38" t="s">
        <v>30</v>
      </c>
      <c r="B268" s="39">
        <f>SUM(C268,H268,M268)</f>
        <v>37127.632242880005</v>
      </c>
      <c r="C268" s="39">
        <f>SUM(D268:G268)</f>
        <v>13150.527694509999</v>
      </c>
      <c r="D268" s="39">
        <v>3814.3556189800001</v>
      </c>
      <c r="E268" s="39">
        <v>4715.0540928300006</v>
      </c>
      <c r="F268" s="39">
        <v>2108.1779471699997</v>
      </c>
      <c r="G268" s="39">
        <v>2512.9400355299999</v>
      </c>
      <c r="H268" s="39">
        <f>SUM(I268:L268)</f>
        <v>2600.3992068599996</v>
      </c>
      <c r="I268" s="39">
        <v>618.65197282999998</v>
      </c>
      <c r="J268" s="39">
        <v>626.48693619999995</v>
      </c>
      <c r="K268" s="39">
        <v>714.18994858999974</v>
      </c>
      <c r="L268" s="39">
        <v>641.07034923999993</v>
      </c>
      <c r="M268" s="39">
        <f>SUM(N268:Q268)</f>
        <v>21376.705341510002</v>
      </c>
      <c r="N268" s="39">
        <v>10150.546322689999</v>
      </c>
      <c r="O268" s="39">
        <v>1999.1732466200001</v>
      </c>
      <c r="P268" s="39">
        <v>5808.7875361900005</v>
      </c>
      <c r="Q268" s="40">
        <v>3418.1982360099996</v>
      </c>
      <c r="R268" s="16"/>
      <c r="S268" s="16"/>
      <c r="T268" s="16"/>
      <c r="U268" s="16"/>
    </row>
    <row r="269" spans="1:21" s="42" customFormat="1" ht="20.25" customHeight="1" x14ac:dyDescent="0.25">
      <c r="A269" s="41" t="s">
        <v>52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21" s="42" customFormat="1" ht="35.25" customHeight="1" x14ac:dyDescent="0.25">
      <c r="A270" s="41" t="s">
        <v>53</v>
      </c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1:21" s="42" customFormat="1" ht="15.75" customHeight="1" x14ac:dyDescent="0.25">
      <c r="A271" s="43" t="s">
        <v>54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3" spans="2:2" ht="12.9" customHeight="1" x14ac:dyDescent="0.25">
      <c r="B273" s="44"/>
    </row>
  </sheetData>
  <mergeCells count="47">
    <mergeCell ref="P12:Q12"/>
    <mergeCell ref="A269:Q269"/>
    <mergeCell ref="A270:Q270"/>
    <mergeCell ref="A271:Q271"/>
    <mergeCell ref="F12:G12"/>
    <mergeCell ref="H12:H13"/>
    <mergeCell ref="I12:J12"/>
    <mergeCell ref="K12:L12"/>
    <mergeCell ref="M12:M13"/>
    <mergeCell ref="N12:O12"/>
    <mergeCell ref="P8:P9"/>
    <mergeCell ref="Q8:Q9"/>
    <mergeCell ref="A10:Q10"/>
    <mergeCell ref="A11:A13"/>
    <mergeCell ref="B11:B13"/>
    <mergeCell ref="C11:G11"/>
    <mergeCell ref="H11:L11"/>
    <mergeCell ref="M11:Q11"/>
    <mergeCell ref="C12:C13"/>
    <mergeCell ref="D12:E12"/>
    <mergeCell ref="P7:Q7"/>
    <mergeCell ref="D8:D9"/>
    <mergeCell ref="E8:E9"/>
    <mergeCell ref="F8:F9"/>
    <mergeCell ref="G8:G9"/>
    <mergeCell ref="I8:I9"/>
    <mergeCell ref="J8:J9"/>
    <mergeCell ref="K8:K9"/>
    <mergeCell ref="L8:L9"/>
    <mergeCell ref="N8:N9"/>
    <mergeCell ref="F7:G7"/>
    <mergeCell ref="H7:H9"/>
    <mergeCell ref="I7:J7"/>
    <mergeCell ref="K7:L7"/>
    <mergeCell ref="M7:M9"/>
    <mergeCell ref="N7:O7"/>
    <mergeCell ref="O8:O9"/>
    <mergeCell ref="A2:Q2"/>
    <mergeCell ref="A3:Q3"/>
    <mergeCell ref="A5:Q5"/>
    <mergeCell ref="A6:A9"/>
    <mergeCell ref="B6:B9"/>
    <mergeCell ref="C6:G6"/>
    <mergeCell ref="H6:L6"/>
    <mergeCell ref="M6:Q6"/>
    <mergeCell ref="C7:C9"/>
    <mergeCell ref="D7:E7"/>
  </mergeCells>
  <pageMargins left="0.17" right="0.17" top="1.03" bottom="0.34" header="1.1000000000000001" footer="0.3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2.11</vt:lpstr>
      <vt:lpstr>'2.11'!Print_Area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2024-04-24T06:26:52Z</dcterms:created>
  <dcterms:modified xsi:type="dcterms:W3CDTF">2024-04-24T06:26:53Z</dcterms:modified>
</cp:coreProperties>
</file>