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B 1 rüb 23P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6" i="3" l="1"/>
  <c r="C204" i="3" s="1"/>
  <c r="C250" i="3"/>
  <c r="B204" i="3"/>
  <c r="B224" i="3"/>
  <c r="B167" i="3" l="1"/>
  <c r="B163" i="3"/>
  <c r="C266" i="3" l="1"/>
  <c r="D277" i="3"/>
  <c r="C256" i="3"/>
  <c r="C244" i="3" s="1"/>
  <c r="C248" i="3" s="1"/>
  <c r="C240" i="3"/>
  <c r="B232" i="3"/>
  <c r="B222" i="3"/>
  <c r="B214" i="3"/>
  <c r="B210" i="3" s="1"/>
  <c r="C196" i="3"/>
  <c r="C184" i="3"/>
  <c r="C182" i="3" s="1"/>
  <c r="C157" i="3"/>
  <c r="B161" i="3"/>
  <c r="B155" i="3" s="1"/>
  <c r="C147" i="3"/>
  <c r="B141" i="3"/>
  <c r="C139" i="3"/>
  <c r="B139" i="3"/>
  <c r="C137" i="3"/>
  <c r="B137" i="3"/>
  <c r="D124" i="3"/>
  <c r="C118" i="3"/>
  <c r="B118" i="3"/>
  <c r="D120" i="3"/>
  <c r="D116" i="3"/>
  <c r="D114" i="3"/>
  <c r="C112" i="3"/>
  <c r="B112" i="3"/>
  <c r="D112" i="3" s="1"/>
  <c r="C108" i="3"/>
  <c r="B108" i="3"/>
  <c r="D108" i="3" s="1"/>
  <c r="D106" i="3"/>
  <c r="D104" i="3"/>
  <c r="D100" i="3"/>
  <c r="C102" i="3"/>
  <c r="D98" i="3"/>
  <c r="B96" i="3"/>
  <c r="C96" i="3"/>
  <c r="D92" i="3"/>
  <c r="D84" i="3"/>
  <c r="C82" i="3"/>
  <c r="B82" i="3"/>
  <c r="D82" i="3" s="1"/>
  <c r="D80" i="3"/>
  <c r="D78" i="3"/>
  <c r="D76" i="3"/>
  <c r="D74" i="3"/>
  <c r="D72" i="3"/>
  <c r="C70" i="3"/>
  <c r="B70" i="3"/>
  <c r="D70" i="3" s="1"/>
  <c r="D66" i="3"/>
  <c r="D63" i="3"/>
  <c r="D61" i="3"/>
  <c r="D59" i="3"/>
  <c r="D57" i="3"/>
  <c r="C55" i="3"/>
  <c r="B55" i="3"/>
  <c r="D55" i="3" s="1"/>
  <c r="D53" i="3"/>
  <c r="D51" i="3"/>
  <c r="D47" i="3"/>
  <c r="C37" i="3"/>
  <c r="B37" i="3"/>
  <c r="C49" i="3"/>
  <c r="B49" i="3"/>
  <c r="B43" i="3"/>
  <c r="D41" i="3"/>
  <c r="C21" i="3"/>
  <c r="C19" i="3"/>
  <c r="C29" i="3"/>
  <c r="D29" i="3" s="1"/>
  <c r="B21" i="3"/>
  <c r="B19" i="3"/>
  <c r="B23" i="3"/>
  <c r="D23" i="3" s="1"/>
  <c r="C176" i="3" l="1"/>
  <c r="C155" i="3" s="1"/>
  <c r="C238" i="3"/>
  <c r="B135" i="3"/>
  <c r="D49" i="3"/>
  <c r="C135" i="3"/>
  <c r="B208" i="3"/>
  <c r="B202" i="3" s="1"/>
  <c r="B206" i="3" s="1"/>
  <c r="C110" i="3"/>
  <c r="C90" i="3"/>
  <c r="C202" i="3"/>
  <c r="D118" i="3"/>
  <c r="B110" i="3"/>
  <c r="C131" i="3"/>
  <c r="D19" i="3"/>
  <c r="B13" i="3"/>
  <c r="B17" i="3"/>
  <c r="C17" i="3"/>
  <c r="D37" i="3"/>
  <c r="D21" i="3"/>
  <c r="B39" i="3"/>
  <c r="D25" i="3"/>
  <c r="D31" i="3"/>
  <c r="B88" i="3"/>
  <c r="D33" i="3"/>
  <c r="C88" i="3"/>
  <c r="B102" i="3"/>
  <c r="D102" i="3" s="1"/>
  <c r="D68" i="3"/>
  <c r="D122" i="3"/>
  <c r="C43" i="3"/>
  <c r="C39" i="3" s="1"/>
  <c r="C35" i="3" s="1"/>
  <c r="D94" i="3"/>
  <c r="D27" i="3"/>
  <c r="D96" i="3"/>
  <c r="D43" i="3"/>
  <c r="D45" i="3"/>
  <c r="B159" i="3"/>
  <c r="C159" i="3" l="1"/>
  <c r="C206" i="3"/>
  <c r="D110" i="3"/>
  <c r="D39" i="3"/>
  <c r="C15" i="3"/>
  <c r="C86" i="3"/>
  <c r="B133" i="3"/>
  <c r="D17" i="3"/>
  <c r="B131" i="3"/>
  <c r="B90" i="3"/>
  <c r="B35" i="3"/>
  <c r="D35" i="3" s="1"/>
  <c r="C13" i="3"/>
  <c r="C11" i="3" s="1"/>
  <c r="D88" i="3"/>
  <c r="C133" i="3" l="1"/>
  <c r="C129" i="3" s="1"/>
  <c r="B129" i="3"/>
  <c r="D90" i="3"/>
  <c r="B15" i="3"/>
  <c r="D13" i="3"/>
  <c r="B86" i="3"/>
  <c r="D86" i="3" s="1"/>
  <c r="D15" i="3" l="1"/>
  <c r="B11" i="3"/>
  <c r="D11" i="3" s="1"/>
</calcChain>
</file>

<file path=xl/sharedStrings.xml><?xml version="1.0" encoding="utf-8"?>
<sst xmlns="http://schemas.openxmlformats.org/spreadsheetml/2006/main" count="163" uniqueCount="86">
  <si>
    <t>STATİSTİKA  DEPARTAMENTİ</t>
  </si>
  <si>
    <t>Min ABŞ dolları</t>
  </si>
  <si>
    <t>Göstəricilər</t>
  </si>
  <si>
    <t>KREDİT</t>
  </si>
  <si>
    <t>DEBET</t>
  </si>
  <si>
    <t>(daxilolmalar)</t>
  </si>
  <si>
    <t>(ödənişlər)</t>
  </si>
  <si>
    <t>A. CARİ ƏMƏLİYYATLAR HESABI</t>
  </si>
  <si>
    <t xml:space="preserve">           NEFT-QAZ SEKTORU</t>
  </si>
  <si>
    <r>
      <t xml:space="preserve">           </t>
    </r>
    <r>
      <rPr>
        <sz val="12"/>
        <rFont val="Arial"/>
        <family val="2"/>
        <charset val="204"/>
      </rPr>
      <t>DİGƏR SEKTORLAR</t>
    </r>
  </si>
  <si>
    <t xml:space="preserve">    XARİCİ TİCARƏT BALANSI</t>
  </si>
  <si>
    <t xml:space="preserve">           Neft-qaz sektoru</t>
  </si>
  <si>
    <r>
      <t xml:space="preserve">           </t>
    </r>
    <r>
      <rPr>
        <sz val="12"/>
        <rFont val="Arial"/>
        <family val="2"/>
        <charset val="204"/>
      </rPr>
      <t>Digər sektorlar</t>
    </r>
  </si>
  <si>
    <t xml:space="preserve">      Malların ixracı (FOB)</t>
  </si>
  <si>
    <t xml:space="preserve">      Malların idxalı (FOB)</t>
  </si>
  <si>
    <t xml:space="preserve">           Digər sektorlar</t>
  </si>
  <si>
    <r>
      <t xml:space="preserve">    </t>
    </r>
    <r>
      <rPr>
        <b/>
        <sz val="12"/>
        <rFont val="Arial"/>
        <family val="2"/>
        <charset val="204"/>
      </rPr>
      <t>XİDMƏTLƏR BALANSI</t>
    </r>
  </si>
  <si>
    <t xml:space="preserve">      Emal və təmir xidmətləri</t>
  </si>
  <si>
    <t xml:space="preserve">      Nəqliyyat xidmətləri</t>
  </si>
  <si>
    <t xml:space="preserve">         Yük daşımaları</t>
  </si>
  <si>
    <t xml:space="preserve">           - Neft-qaz sektoru</t>
  </si>
  <si>
    <t xml:space="preserve">           - Digər sektorlar</t>
  </si>
  <si>
    <t xml:space="preserve">         Sərnişin daşımaları </t>
  </si>
  <si>
    <t xml:space="preserve">         Digər nəqliyyat xidmətləri</t>
  </si>
  <si>
    <t xml:space="preserve">      Turizm xidmətləri</t>
  </si>
  <si>
    <t xml:space="preserve">             İşgüzar səfərlər</t>
  </si>
  <si>
    <t xml:space="preserve">             Şəxsi səfərlər</t>
  </si>
  <si>
    <t xml:space="preserve">      Telekomunikasiya və rabitə xidmətləri</t>
  </si>
  <si>
    <t xml:space="preserve">      Tikinti xidmətləri</t>
  </si>
  <si>
    <t xml:space="preserve">      Sığorta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</si>
  <si>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</si>
  <si>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</si>
  <si>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</si>
  <si>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  Şəxsi, mədəni və əyləncə xidmətləri 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</si>
  <si>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</si>
  <si>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</si>
  <si>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</si>
  <si>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</si>
  <si>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</si>
  <si>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       Dövlət sektoru</t>
  </si>
  <si>
    <t xml:space="preserve">                Beynəlxalq təşkilatlara üzvlük haqqı</t>
  </si>
  <si>
    <t xml:space="preserve">                Humanitar, texniki və digər yardımlar</t>
  </si>
  <si>
    <t xml:space="preserve">           Digərləri</t>
  </si>
  <si>
    <t xml:space="preserve">                Fiziki şəxslərin pul baratları</t>
  </si>
  <si>
    <t xml:space="preserve">                Digər transfertlər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</si>
  <si>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</si>
  <si>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</si>
  <si>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</si>
  <si>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</si>
  <si>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</si>
  <si>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</si>
  <si>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</si>
  <si>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</si>
  <si>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</si>
  <si>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NEFT BONUSU</t>
  </si>
  <si>
    <t xml:space="preserve">    PORTFEL İNVESTİSİYALARI</t>
  </si>
  <si>
    <t xml:space="preserve">      Aktivlər</t>
  </si>
  <si>
    <t xml:space="preserve">         Kapitalda iştiraka təminat verən qiymətli kağızlar</t>
  </si>
  <si>
    <t xml:space="preserve">             Digər sektorlar</t>
  </si>
  <si>
    <t xml:space="preserve">         Borc qiymətli kağızları</t>
  </si>
  <si>
    <t xml:space="preserve">              Dövlət sektoru</t>
  </si>
  <si>
    <t xml:space="preserve">              Banklar</t>
  </si>
  <si>
    <t xml:space="preserve">              Digər sektorlar</t>
  </si>
  <si>
    <t xml:space="preserve">      Öhdəliklər</t>
  </si>
  <si>
    <t xml:space="preserve">           Borc qiymətli kağızları</t>
  </si>
  <si>
    <t xml:space="preserve">                - Neft-qaz sektoru</t>
  </si>
  <si>
    <t xml:space="preserve">                - Digərləri</t>
  </si>
  <si>
    <t xml:space="preserve">    DİGƏR İNVESTİSİYALAR</t>
  </si>
  <si>
    <r>
      <t xml:space="preserve">      </t>
    </r>
    <r>
      <rPr>
        <sz val="12"/>
        <rFont val="Arial"/>
        <family val="2"/>
        <charset val="204"/>
      </rPr>
      <t xml:space="preserve">     Digər sektorlar</t>
    </r>
  </si>
  <si>
    <t xml:space="preserve">         Depozitlər və nağd valyuta</t>
  </si>
  <si>
    <t xml:space="preserve">             Dövlət sektoru</t>
  </si>
  <si>
    <t xml:space="preserve">             Banklar</t>
  </si>
  <si>
    <t xml:space="preserve">             Digərləri</t>
  </si>
  <si>
    <t xml:space="preserve">         Kreditlər və ssudalar</t>
  </si>
  <si>
    <t xml:space="preserve">              Digərləri</t>
  </si>
  <si>
    <t xml:space="preserve">         Ticarət kreditləri və avanslar</t>
  </si>
  <si>
    <t xml:space="preserve">         Depozitlər və nağd valyuta </t>
  </si>
  <si>
    <t xml:space="preserve">              Neft-qaz sektoru</t>
  </si>
  <si>
    <t>Ç. EHTİYAT AKTİVLƏRİ</t>
  </si>
  <si>
    <t>D. XALİS SƏHVLƏR VƏ BURAXILIŞLAR</t>
  </si>
  <si>
    <t xml:space="preserve">      Royalti və lisenziya xidmətləri</t>
  </si>
  <si>
    <t>SALDO</t>
  </si>
  <si>
    <t>(fərq)</t>
  </si>
  <si>
    <t>MƏRKƏZİ  BANKIN</t>
  </si>
  <si>
    <t>2023-CÜ İLİN  YANVAR - MART AYLARI  ÜÇÜN</t>
  </si>
  <si>
    <t>AZƏRBAYCAN  RESPUBLİKASININ  TƏDİYƏ BALANSI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</si>
</sst>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84"/>
  <sheetViews>
    <sheetView tabSelected="1" zoomScale="150" zoomScaleNormal="150" workbookViewId="0">
      <pane ySplit="1" topLeftCell="A2" activePane="bottomLeft" state="frozen"/>
      <selection pane="bottomLeft" activeCell="C2" sqref="C2"/>
    </sheetView>
  </sheetViews>
  <sheetFormatPr defaultColWidth="11.7109375" defaultRowHeight="15" x14ac:dyDescent="0.25"/>
  <cols>
    <col min="1" max="1" width="58.5703125" style="4" customWidth="1"/>
    <col min="2" max="2" width="23.140625" style="4" customWidth="1"/>
    <col min="3" max="3" width="19.28515625" style="4" customWidth="1"/>
    <col min="4" max="4" width="15.7109375" style="4" customWidth="1"/>
    <col min="5" max="5" width="17.85546875" style="7" customWidth="1"/>
    <col min="6" max="15" width="11.7109375" style="7" customWidth="1"/>
    <col min="16" max="20" width="8.7109375" style="7" customWidth="1"/>
    <col min="21" max="236" width="9.140625" style="4" customWidth="1"/>
    <col min="237" max="237" width="57.28515625" style="4" customWidth="1"/>
    <col min="238" max="239" width="19.28515625" style="4" customWidth="1"/>
    <col min="240" max="240" width="15.7109375" style="4" customWidth="1"/>
    <col min="241" max="242" width="3.7109375" style="4" customWidth="1"/>
    <col min="243" max="248" width="11.7109375" style="4"/>
    <col min="249" max="249" width="58.5703125" style="4" customWidth="1"/>
    <col min="250" max="251" width="19.28515625" style="4" customWidth="1"/>
    <col min="252" max="252" width="15.7109375" style="4" customWidth="1"/>
    <col min="253" max="254" width="3.7109375" style="4" customWidth="1"/>
    <col min="255" max="271" width="11.7109375" style="4" customWidth="1"/>
    <col min="272" max="276" width="8.7109375" style="4" customWidth="1"/>
    <col min="277" max="492" width="9.140625" style="4" customWidth="1"/>
    <col min="493" max="493" width="57.28515625" style="4" customWidth="1"/>
    <col min="494" max="495" width="19.28515625" style="4" customWidth="1"/>
    <col min="496" max="496" width="15.7109375" style="4" customWidth="1"/>
    <col min="497" max="498" width="3.7109375" style="4" customWidth="1"/>
    <col min="499" max="504" width="11.7109375" style="4"/>
    <col min="505" max="505" width="58.5703125" style="4" customWidth="1"/>
    <col min="506" max="507" width="19.28515625" style="4" customWidth="1"/>
    <col min="508" max="508" width="15.7109375" style="4" customWidth="1"/>
    <col min="509" max="510" width="3.7109375" style="4" customWidth="1"/>
    <col min="511" max="527" width="11.7109375" style="4" customWidth="1"/>
    <col min="528" max="532" width="8.7109375" style="4" customWidth="1"/>
    <col min="533" max="748" width="9.140625" style="4" customWidth="1"/>
    <col min="749" max="749" width="57.28515625" style="4" customWidth="1"/>
    <col min="750" max="751" width="19.28515625" style="4" customWidth="1"/>
    <col min="752" max="752" width="15.7109375" style="4" customWidth="1"/>
    <col min="753" max="754" width="3.7109375" style="4" customWidth="1"/>
    <col min="755" max="760" width="11.7109375" style="4"/>
    <col min="761" max="761" width="58.5703125" style="4" customWidth="1"/>
    <col min="762" max="763" width="19.28515625" style="4" customWidth="1"/>
    <col min="764" max="764" width="15.7109375" style="4" customWidth="1"/>
    <col min="765" max="766" width="3.7109375" style="4" customWidth="1"/>
    <col min="767" max="783" width="11.7109375" style="4" customWidth="1"/>
    <col min="784" max="788" width="8.7109375" style="4" customWidth="1"/>
    <col min="789" max="1004" width="9.140625" style="4" customWidth="1"/>
    <col min="1005" max="1005" width="57.28515625" style="4" customWidth="1"/>
    <col min="1006" max="1007" width="19.28515625" style="4" customWidth="1"/>
    <col min="1008" max="1008" width="15.7109375" style="4" customWidth="1"/>
    <col min="1009" max="1010" width="3.7109375" style="4" customWidth="1"/>
    <col min="1011" max="1016" width="11.7109375" style="4"/>
    <col min="1017" max="1017" width="58.5703125" style="4" customWidth="1"/>
    <col min="1018" max="1019" width="19.28515625" style="4" customWidth="1"/>
    <col min="1020" max="1020" width="15.7109375" style="4" customWidth="1"/>
    <col min="1021" max="1022" width="3.7109375" style="4" customWidth="1"/>
    <col min="1023" max="1039" width="11.7109375" style="4" customWidth="1"/>
    <col min="1040" max="1044" width="8.7109375" style="4" customWidth="1"/>
    <col min="1045" max="1260" width="9.140625" style="4" customWidth="1"/>
    <col min="1261" max="1261" width="57.28515625" style="4" customWidth="1"/>
    <col min="1262" max="1263" width="19.28515625" style="4" customWidth="1"/>
    <col min="1264" max="1264" width="15.7109375" style="4" customWidth="1"/>
    <col min="1265" max="1266" width="3.7109375" style="4" customWidth="1"/>
    <col min="1267" max="1272" width="11.7109375" style="4"/>
    <col min="1273" max="1273" width="58.5703125" style="4" customWidth="1"/>
    <col min="1274" max="1275" width="19.28515625" style="4" customWidth="1"/>
    <col min="1276" max="1276" width="15.7109375" style="4" customWidth="1"/>
    <col min="1277" max="1278" width="3.7109375" style="4" customWidth="1"/>
    <col min="1279" max="1295" width="11.7109375" style="4" customWidth="1"/>
    <col min="1296" max="1300" width="8.7109375" style="4" customWidth="1"/>
    <col min="1301" max="1516" width="9.140625" style="4" customWidth="1"/>
    <col min="1517" max="1517" width="57.28515625" style="4" customWidth="1"/>
    <col min="1518" max="1519" width="19.28515625" style="4" customWidth="1"/>
    <col min="1520" max="1520" width="15.7109375" style="4" customWidth="1"/>
    <col min="1521" max="1522" width="3.7109375" style="4" customWidth="1"/>
    <col min="1523" max="1528" width="11.7109375" style="4"/>
    <col min="1529" max="1529" width="58.5703125" style="4" customWidth="1"/>
    <col min="1530" max="1531" width="19.28515625" style="4" customWidth="1"/>
    <col min="1532" max="1532" width="15.7109375" style="4" customWidth="1"/>
    <col min="1533" max="1534" width="3.7109375" style="4" customWidth="1"/>
    <col min="1535" max="1551" width="11.7109375" style="4" customWidth="1"/>
    <col min="1552" max="1556" width="8.7109375" style="4" customWidth="1"/>
    <col min="1557" max="1772" width="9.140625" style="4" customWidth="1"/>
    <col min="1773" max="1773" width="57.28515625" style="4" customWidth="1"/>
    <col min="1774" max="1775" width="19.28515625" style="4" customWidth="1"/>
    <col min="1776" max="1776" width="15.7109375" style="4" customWidth="1"/>
    <col min="1777" max="1778" width="3.7109375" style="4" customWidth="1"/>
    <col min="1779" max="1784" width="11.7109375" style="4"/>
    <col min="1785" max="1785" width="58.5703125" style="4" customWidth="1"/>
    <col min="1786" max="1787" width="19.28515625" style="4" customWidth="1"/>
    <col min="1788" max="1788" width="15.7109375" style="4" customWidth="1"/>
    <col min="1789" max="1790" width="3.7109375" style="4" customWidth="1"/>
    <col min="1791" max="1807" width="11.7109375" style="4" customWidth="1"/>
    <col min="1808" max="1812" width="8.7109375" style="4" customWidth="1"/>
    <col min="1813" max="2028" width="9.140625" style="4" customWidth="1"/>
    <col min="2029" max="2029" width="57.28515625" style="4" customWidth="1"/>
    <col min="2030" max="2031" width="19.28515625" style="4" customWidth="1"/>
    <col min="2032" max="2032" width="15.7109375" style="4" customWidth="1"/>
    <col min="2033" max="2034" width="3.7109375" style="4" customWidth="1"/>
    <col min="2035" max="2040" width="11.7109375" style="4"/>
    <col min="2041" max="2041" width="58.5703125" style="4" customWidth="1"/>
    <col min="2042" max="2043" width="19.28515625" style="4" customWidth="1"/>
    <col min="2044" max="2044" width="15.7109375" style="4" customWidth="1"/>
    <col min="2045" max="2046" width="3.7109375" style="4" customWidth="1"/>
    <col min="2047" max="2063" width="11.7109375" style="4" customWidth="1"/>
    <col min="2064" max="2068" width="8.7109375" style="4" customWidth="1"/>
    <col min="2069" max="2284" width="9.140625" style="4" customWidth="1"/>
    <col min="2285" max="2285" width="57.28515625" style="4" customWidth="1"/>
    <col min="2286" max="2287" width="19.28515625" style="4" customWidth="1"/>
    <col min="2288" max="2288" width="15.7109375" style="4" customWidth="1"/>
    <col min="2289" max="2290" width="3.7109375" style="4" customWidth="1"/>
    <col min="2291" max="2296" width="11.7109375" style="4"/>
    <col min="2297" max="2297" width="58.5703125" style="4" customWidth="1"/>
    <col min="2298" max="2299" width="19.28515625" style="4" customWidth="1"/>
    <col min="2300" max="2300" width="15.7109375" style="4" customWidth="1"/>
    <col min="2301" max="2302" width="3.7109375" style="4" customWidth="1"/>
    <col min="2303" max="2319" width="11.7109375" style="4" customWidth="1"/>
    <col min="2320" max="2324" width="8.7109375" style="4" customWidth="1"/>
    <col min="2325" max="2540" width="9.140625" style="4" customWidth="1"/>
    <col min="2541" max="2541" width="57.28515625" style="4" customWidth="1"/>
    <col min="2542" max="2543" width="19.28515625" style="4" customWidth="1"/>
    <col min="2544" max="2544" width="15.7109375" style="4" customWidth="1"/>
    <col min="2545" max="2546" width="3.7109375" style="4" customWidth="1"/>
    <col min="2547" max="2552" width="11.7109375" style="4"/>
    <col min="2553" max="2553" width="58.5703125" style="4" customWidth="1"/>
    <col min="2554" max="2555" width="19.28515625" style="4" customWidth="1"/>
    <col min="2556" max="2556" width="15.7109375" style="4" customWidth="1"/>
    <col min="2557" max="2558" width="3.7109375" style="4" customWidth="1"/>
    <col min="2559" max="2575" width="11.7109375" style="4" customWidth="1"/>
    <col min="2576" max="2580" width="8.7109375" style="4" customWidth="1"/>
    <col min="2581" max="2796" width="9.140625" style="4" customWidth="1"/>
    <col min="2797" max="2797" width="57.28515625" style="4" customWidth="1"/>
    <col min="2798" max="2799" width="19.28515625" style="4" customWidth="1"/>
    <col min="2800" max="2800" width="15.7109375" style="4" customWidth="1"/>
    <col min="2801" max="2802" width="3.7109375" style="4" customWidth="1"/>
    <col min="2803" max="2808" width="11.7109375" style="4"/>
    <col min="2809" max="2809" width="58.5703125" style="4" customWidth="1"/>
    <col min="2810" max="2811" width="19.28515625" style="4" customWidth="1"/>
    <col min="2812" max="2812" width="15.7109375" style="4" customWidth="1"/>
    <col min="2813" max="2814" width="3.7109375" style="4" customWidth="1"/>
    <col min="2815" max="2831" width="11.7109375" style="4" customWidth="1"/>
    <col min="2832" max="2836" width="8.7109375" style="4" customWidth="1"/>
    <col min="2837" max="3052" width="9.140625" style="4" customWidth="1"/>
    <col min="3053" max="3053" width="57.28515625" style="4" customWidth="1"/>
    <col min="3054" max="3055" width="19.28515625" style="4" customWidth="1"/>
    <col min="3056" max="3056" width="15.7109375" style="4" customWidth="1"/>
    <col min="3057" max="3058" width="3.7109375" style="4" customWidth="1"/>
    <col min="3059" max="3064" width="11.7109375" style="4"/>
    <col min="3065" max="3065" width="58.5703125" style="4" customWidth="1"/>
    <col min="3066" max="3067" width="19.28515625" style="4" customWidth="1"/>
    <col min="3068" max="3068" width="15.7109375" style="4" customWidth="1"/>
    <col min="3069" max="3070" width="3.7109375" style="4" customWidth="1"/>
    <col min="3071" max="3087" width="11.7109375" style="4" customWidth="1"/>
    <col min="3088" max="3092" width="8.7109375" style="4" customWidth="1"/>
    <col min="3093" max="3308" width="9.140625" style="4" customWidth="1"/>
    <col min="3309" max="3309" width="57.28515625" style="4" customWidth="1"/>
    <col min="3310" max="3311" width="19.28515625" style="4" customWidth="1"/>
    <col min="3312" max="3312" width="15.7109375" style="4" customWidth="1"/>
    <col min="3313" max="3314" width="3.7109375" style="4" customWidth="1"/>
    <col min="3315" max="3320" width="11.7109375" style="4"/>
    <col min="3321" max="3321" width="58.5703125" style="4" customWidth="1"/>
    <col min="3322" max="3323" width="19.28515625" style="4" customWidth="1"/>
    <col min="3324" max="3324" width="15.7109375" style="4" customWidth="1"/>
    <col min="3325" max="3326" width="3.7109375" style="4" customWidth="1"/>
    <col min="3327" max="3343" width="11.7109375" style="4" customWidth="1"/>
    <col min="3344" max="3348" width="8.7109375" style="4" customWidth="1"/>
    <col min="3349" max="3564" width="9.140625" style="4" customWidth="1"/>
    <col min="3565" max="3565" width="57.28515625" style="4" customWidth="1"/>
    <col min="3566" max="3567" width="19.28515625" style="4" customWidth="1"/>
    <col min="3568" max="3568" width="15.7109375" style="4" customWidth="1"/>
    <col min="3569" max="3570" width="3.7109375" style="4" customWidth="1"/>
    <col min="3571" max="3576" width="11.7109375" style="4"/>
    <col min="3577" max="3577" width="58.5703125" style="4" customWidth="1"/>
    <col min="3578" max="3579" width="19.28515625" style="4" customWidth="1"/>
    <col min="3580" max="3580" width="15.7109375" style="4" customWidth="1"/>
    <col min="3581" max="3582" width="3.7109375" style="4" customWidth="1"/>
    <col min="3583" max="3599" width="11.7109375" style="4" customWidth="1"/>
    <col min="3600" max="3604" width="8.7109375" style="4" customWidth="1"/>
    <col min="3605" max="3820" width="9.140625" style="4" customWidth="1"/>
    <col min="3821" max="3821" width="57.28515625" style="4" customWidth="1"/>
    <col min="3822" max="3823" width="19.28515625" style="4" customWidth="1"/>
    <col min="3824" max="3824" width="15.7109375" style="4" customWidth="1"/>
    <col min="3825" max="3826" width="3.7109375" style="4" customWidth="1"/>
    <col min="3827" max="3832" width="11.7109375" style="4"/>
    <col min="3833" max="3833" width="58.5703125" style="4" customWidth="1"/>
    <col min="3834" max="3835" width="19.28515625" style="4" customWidth="1"/>
    <col min="3836" max="3836" width="15.7109375" style="4" customWidth="1"/>
    <col min="3837" max="3838" width="3.7109375" style="4" customWidth="1"/>
    <col min="3839" max="3855" width="11.7109375" style="4" customWidth="1"/>
    <col min="3856" max="3860" width="8.7109375" style="4" customWidth="1"/>
    <col min="3861" max="4076" width="9.140625" style="4" customWidth="1"/>
    <col min="4077" max="4077" width="57.28515625" style="4" customWidth="1"/>
    <col min="4078" max="4079" width="19.28515625" style="4" customWidth="1"/>
    <col min="4080" max="4080" width="15.7109375" style="4" customWidth="1"/>
    <col min="4081" max="4082" width="3.7109375" style="4" customWidth="1"/>
    <col min="4083" max="4088" width="11.7109375" style="4"/>
    <col min="4089" max="4089" width="58.5703125" style="4" customWidth="1"/>
    <col min="4090" max="4091" width="19.28515625" style="4" customWidth="1"/>
    <col min="4092" max="4092" width="15.7109375" style="4" customWidth="1"/>
    <col min="4093" max="4094" width="3.7109375" style="4" customWidth="1"/>
    <col min="4095" max="4111" width="11.7109375" style="4" customWidth="1"/>
    <col min="4112" max="4116" width="8.7109375" style="4" customWidth="1"/>
    <col min="4117" max="4332" width="9.140625" style="4" customWidth="1"/>
    <col min="4333" max="4333" width="57.28515625" style="4" customWidth="1"/>
    <col min="4334" max="4335" width="19.28515625" style="4" customWidth="1"/>
    <col min="4336" max="4336" width="15.7109375" style="4" customWidth="1"/>
    <col min="4337" max="4338" width="3.7109375" style="4" customWidth="1"/>
    <col min="4339" max="4344" width="11.7109375" style="4"/>
    <col min="4345" max="4345" width="58.5703125" style="4" customWidth="1"/>
    <col min="4346" max="4347" width="19.28515625" style="4" customWidth="1"/>
    <col min="4348" max="4348" width="15.7109375" style="4" customWidth="1"/>
    <col min="4349" max="4350" width="3.7109375" style="4" customWidth="1"/>
    <col min="4351" max="4367" width="11.7109375" style="4" customWidth="1"/>
    <col min="4368" max="4372" width="8.7109375" style="4" customWidth="1"/>
    <col min="4373" max="4588" width="9.140625" style="4" customWidth="1"/>
    <col min="4589" max="4589" width="57.28515625" style="4" customWidth="1"/>
    <col min="4590" max="4591" width="19.28515625" style="4" customWidth="1"/>
    <col min="4592" max="4592" width="15.7109375" style="4" customWidth="1"/>
    <col min="4593" max="4594" width="3.7109375" style="4" customWidth="1"/>
    <col min="4595" max="4600" width="11.7109375" style="4"/>
    <col min="4601" max="4601" width="58.5703125" style="4" customWidth="1"/>
    <col min="4602" max="4603" width="19.28515625" style="4" customWidth="1"/>
    <col min="4604" max="4604" width="15.7109375" style="4" customWidth="1"/>
    <col min="4605" max="4606" width="3.7109375" style="4" customWidth="1"/>
    <col min="4607" max="4623" width="11.7109375" style="4" customWidth="1"/>
    <col min="4624" max="4628" width="8.7109375" style="4" customWidth="1"/>
    <col min="4629" max="4844" width="9.140625" style="4" customWidth="1"/>
    <col min="4845" max="4845" width="57.28515625" style="4" customWidth="1"/>
    <col min="4846" max="4847" width="19.28515625" style="4" customWidth="1"/>
    <col min="4848" max="4848" width="15.7109375" style="4" customWidth="1"/>
    <col min="4849" max="4850" width="3.7109375" style="4" customWidth="1"/>
    <col min="4851" max="4856" width="11.7109375" style="4"/>
    <col min="4857" max="4857" width="58.5703125" style="4" customWidth="1"/>
    <col min="4858" max="4859" width="19.28515625" style="4" customWidth="1"/>
    <col min="4860" max="4860" width="15.7109375" style="4" customWidth="1"/>
    <col min="4861" max="4862" width="3.7109375" style="4" customWidth="1"/>
    <col min="4863" max="4879" width="11.7109375" style="4" customWidth="1"/>
    <col min="4880" max="4884" width="8.7109375" style="4" customWidth="1"/>
    <col min="4885" max="5100" width="9.140625" style="4" customWidth="1"/>
    <col min="5101" max="5101" width="57.28515625" style="4" customWidth="1"/>
    <col min="5102" max="5103" width="19.28515625" style="4" customWidth="1"/>
    <col min="5104" max="5104" width="15.7109375" style="4" customWidth="1"/>
    <col min="5105" max="5106" width="3.7109375" style="4" customWidth="1"/>
    <col min="5107" max="5112" width="11.7109375" style="4"/>
    <col min="5113" max="5113" width="58.5703125" style="4" customWidth="1"/>
    <col min="5114" max="5115" width="19.28515625" style="4" customWidth="1"/>
    <col min="5116" max="5116" width="15.7109375" style="4" customWidth="1"/>
    <col min="5117" max="5118" width="3.7109375" style="4" customWidth="1"/>
    <col min="5119" max="5135" width="11.7109375" style="4" customWidth="1"/>
    <col min="5136" max="5140" width="8.7109375" style="4" customWidth="1"/>
    <col min="5141" max="5356" width="9.140625" style="4" customWidth="1"/>
    <col min="5357" max="5357" width="57.28515625" style="4" customWidth="1"/>
    <col min="5358" max="5359" width="19.28515625" style="4" customWidth="1"/>
    <col min="5360" max="5360" width="15.7109375" style="4" customWidth="1"/>
    <col min="5361" max="5362" width="3.7109375" style="4" customWidth="1"/>
    <col min="5363" max="5368" width="11.7109375" style="4"/>
    <col min="5369" max="5369" width="58.5703125" style="4" customWidth="1"/>
    <col min="5370" max="5371" width="19.28515625" style="4" customWidth="1"/>
    <col min="5372" max="5372" width="15.7109375" style="4" customWidth="1"/>
    <col min="5373" max="5374" width="3.7109375" style="4" customWidth="1"/>
    <col min="5375" max="5391" width="11.7109375" style="4" customWidth="1"/>
    <col min="5392" max="5396" width="8.7109375" style="4" customWidth="1"/>
    <col min="5397" max="5612" width="9.140625" style="4" customWidth="1"/>
    <col min="5613" max="5613" width="57.28515625" style="4" customWidth="1"/>
    <col min="5614" max="5615" width="19.28515625" style="4" customWidth="1"/>
    <col min="5616" max="5616" width="15.7109375" style="4" customWidth="1"/>
    <col min="5617" max="5618" width="3.7109375" style="4" customWidth="1"/>
    <col min="5619" max="5624" width="11.7109375" style="4"/>
    <col min="5625" max="5625" width="58.5703125" style="4" customWidth="1"/>
    <col min="5626" max="5627" width="19.28515625" style="4" customWidth="1"/>
    <col min="5628" max="5628" width="15.7109375" style="4" customWidth="1"/>
    <col min="5629" max="5630" width="3.7109375" style="4" customWidth="1"/>
    <col min="5631" max="5647" width="11.7109375" style="4" customWidth="1"/>
    <col min="5648" max="5652" width="8.7109375" style="4" customWidth="1"/>
    <col min="5653" max="5868" width="9.140625" style="4" customWidth="1"/>
    <col min="5869" max="5869" width="57.28515625" style="4" customWidth="1"/>
    <col min="5870" max="5871" width="19.28515625" style="4" customWidth="1"/>
    <col min="5872" max="5872" width="15.7109375" style="4" customWidth="1"/>
    <col min="5873" max="5874" width="3.7109375" style="4" customWidth="1"/>
    <col min="5875" max="5880" width="11.7109375" style="4"/>
    <col min="5881" max="5881" width="58.5703125" style="4" customWidth="1"/>
    <col min="5882" max="5883" width="19.28515625" style="4" customWidth="1"/>
    <col min="5884" max="5884" width="15.7109375" style="4" customWidth="1"/>
    <col min="5885" max="5886" width="3.7109375" style="4" customWidth="1"/>
    <col min="5887" max="5903" width="11.7109375" style="4" customWidth="1"/>
    <col min="5904" max="5908" width="8.7109375" style="4" customWidth="1"/>
    <col min="5909" max="6124" width="9.140625" style="4" customWidth="1"/>
    <col min="6125" max="6125" width="57.28515625" style="4" customWidth="1"/>
    <col min="6126" max="6127" width="19.28515625" style="4" customWidth="1"/>
    <col min="6128" max="6128" width="15.7109375" style="4" customWidth="1"/>
    <col min="6129" max="6130" width="3.7109375" style="4" customWidth="1"/>
    <col min="6131" max="6136" width="11.7109375" style="4"/>
    <col min="6137" max="6137" width="58.5703125" style="4" customWidth="1"/>
    <col min="6138" max="6139" width="19.28515625" style="4" customWidth="1"/>
    <col min="6140" max="6140" width="15.7109375" style="4" customWidth="1"/>
    <col min="6141" max="6142" width="3.7109375" style="4" customWidth="1"/>
    <col min="6143" max="6159" width="11.7109375" style="4" customWidth="1"/>
    <col min="6160" max="6164" width="8.7109375" style="4" customWidth="1"/>
    <col min="6165" max="6380" width="9.140625" style="4" customWidth="1"/>
    <col min="6381" max="6381" width="57.28515625" style="4" customWidth="1"/>
    <col min="6382" max="6383" width="19.28515625" style="4" customWidth="1"/>
    <col min="6384" max="6384" width="15.7109375" style="4" customWidth="1"/>
    <col min="6385" max="6386" width="3.7109375" style="4" customWidth="1"/>
    <col min="6387" max="6392" width="11.7109375" style="4"/>
    <col min="6393" max="6393" width="58.5703125" style="4" customWidth="1"/>
    <col min="6394" max="6395" width="19.28515625" style="4" customWidth="1"/>
    <col min="6396" max="6396" width="15.7109375" style="4" customWidth="1"/>
    <col min="6397" max="6398" width="3.7109375" style="4" customWidth="1"/>
    <col min="6399" max="6415" width="11.7109375" style="4" customWidth="1"/>
    <col min="6416" max="6420" width="8.7109375" style="4" customWidth="1"/>
    <col min="6421" max="6636" width="9.140625" style="4" customWidth="1"/>
    <col min="6637" max="6637" width="57.28515625" style="4" customWidth="1"/>
    <col min="6638" max="6639" width="19.28515625" style="4" customWidth="1"/>
    <col min="6640" max="6640" width="15.7109375" style="4" customWidth="1"/>
    <col min="6641" max="6642" width="3.7109375" style="4" customWidth="1"/>
    <col min="6643" max="6648" width="11.7109375" style="4"/>
    <col min="6649" max="6649" width="58.5703125" style="4" customWidth="1"/>
    <col min="6650" max="6651" width="19.28515625" style="4" customWidth="1"/>
    <col min="6652" max="6652" width="15.7109375" style="4" customWidth="1"/>
    <col min="6653" max="6654" width="3.7109375" style="4" customWidth="1"/>
    <col min="6655" max="6671" width="11.7109375" style="4" customWidth="1"/>
    <col min="6672" max="6676" width="8.7109375" style="4" customWidth="1"/>
    <col min="6677" max="6892" width="9.140625" style="4" customWidth="1"/>
    <col min="6893" max="6893" width="57.28515625" style="4" customWidth="1"/>
    <col min="6894" max="6895" width="19.28515625" style="4" customWidth="1"/>
    <col min="6896" max="6896" width="15.7109375" style="4" customWidth="1"/>
    <col min="6897" max="6898" width="3.7109375" style="4" customWidth="1"/>
    <col min="6899" max="6904" width="11.7109375" style="4"/>
    <col min="6905" max="6905" width="58.5703125" style="4" customWidth="1"/>
    <col min="6906" max="6907" width="19.28515625" style="4" customWidth="1"/>
    <col min="6908" max="6908" width="15.7109375" style="4" customWidth="1"/>
    <col min="6909" max="6910" width="3.7109375" style="4" customWidth="1"/>
    <col min="6911" max="6927" width="11.7109375" style="4" customWidth="1"/>
    <col min="6928" max="6932" width="8.7109375" style="4" customWidth="1"/>
    <col min="6933" max="7148" width="9.140625" style="4" customWidth="1"/>
    <col min="7149" max="7149" width="57.28515625" style="4" customWidth="1"/>
    <col min="7150" max="7151" width="19.28515625" style="4" customWidth="1"/>
    <col min="7152" max="7152" width="15.7109375" style="4" customWidth="1"/>
    <col min="7153" max="7154" width="3.7109375" style="4" customWidth="1"/>
    <col min="7155" max="7160" width="11.7109375" style="4"/>
    <col min="7161" max="7161" width="58.5703125" style="4" customWidth="1"/>
    <col min="7162" max="7163" width="19.28515625" style="4" customWidth="1"/>
    <col min="7164" max="7164" width="15.7109375" style="4" customWidth="1"/>
    <col min="7165" max="7166" width="3.7109375" style="4" customWidth="1"/>
    <col min="7167" max="7183" width="11.7109375" style="4" customWidth="1"/>
    <col min="7184" max="7188" width="8.7109375" style="4" customWidth="1"/>
    <col min="7189" max="7404" width="9.140625" style="4" customWidth="1"/>
    <col min="7405" max="7405" width="57.28515625" style="4" customWidth="1"/>
    <col min="7406" max="7407" width="19.28515625" style="4" customWidth="1"/>
    <col min="7408" max="7408" width="15.7109375" style="4" customWidth="1"/>
    <col min="7409" max="7410" width="3.7109375" style="4" customWidth="1"/>
    <col min="7411" max="7416" width="11.7109375" style="4"/>
    <col min="7417" max="7417" width="58.5703125" style="4" customWidth="1"/>
    <col min="7418" max="7419" width="19.28515625" style="4" customWidth="1"/>
    <col min="7420" max="7420" width="15.7109375" style="4" customWidth="1"/>
    <col min="7421" max="7422" width="3.7109375" style="4" customWidth="1"/>
    <col min="7423" max="7439" width="11.7109375" style="4" customWidth="1"/>
    <col min="7440" max="7444" width="8.7109375" style="4" customWidth="1"/>
    <col min="7445" max="7660" width="9.140625" style="4" customWidth="1"/>
    <col min="7661" max="7661" width="57.28515625" style="4" customWidth="1"/>
    <col min="7662" max="7663" width="19.28515625" style="4" customWidth="1"/>
    <col min="7664" max="7664" width="15.7109375" style="4" customWidth="1"/>
    <col min="7665" max="7666" width="3.7109375" style="4" customWidth="1"/>
    <col min="7667" max="7672" width="11.7109375" style="4"/>
    <col min="7673" max="7673" width="58.5703125" style="4" customWidth="1"/>
    <col min="7674" max="7675" width="19.28515625" style="4" customWidth="1"/>
    <col min="7676" max="7676" width="15.7109375" style="4" customWidth="1"/>
    <col min="7677" max="7678" width="3.7109375" style="4" customWidth="1"/>
    <col min="7679" max="7695" width="11.7109375" style="4" customWidth="1"/>
    <col min="7696" max="7700" width="8.7109375" style="4" customWidth="1"/>
    <col min="7701" max="7916" width="9.140625" style="4" customWidth="1"/>
    <col min="7917" max="7917" width="57.28515625" style="4" customWidth="1"/>
    <col min="7918" max="7919" width="19.28515625" style="4" customWidth="1"/>
    <col min="7920" max="7920" width="15.7109375" style="4" customWidth="1"/>
    <col min="7921" max="7922" width="3.7109375" style="4" customWidth="1"/>
    <col min="7923" max="7928" width="11.7109375" style="4"/>
    <col min="7929" max="7929" width="58.5703125" style="4" customWidth="1"/>
    <col min="7930" max="7931" width="19.28515625" style="4" customWidth="1"/>
    <col min="7932" max="7932" width="15.7109375" style="4" customWidth="1"/>
    <col min="7933" max="7934" width="3.7109375" style="4" customWidth="1"/>
    <col min="7935" max="7951" width="11.7109375" style="4" customWidth="1"/>
    <col min="7952" max="7956" width="8.7109375" style="4" customWidth="1"/>
    <col min="7957" max="8172" width="9.140625" style="4" customWidth="1"/>
    <col min="8173" max="8173" width="57.28515625" style="4" customWidth="1"/>
    <col min="8174" max="8175" width="19.28515625" style="4" customWidth="1"/>
    <col min="8176" max="8176" width="15.7109375" style="4" customWidth="1"/>
    <col min="8177" max="8178" width="3.7109375" style="4" customWidth="1"/>
    <col min="8179" max="8184" width="11.7109375" style="4"/>
    <col min="8185" max="8185" width="58.5703125" style="4" customWidth="1"/>
    <col min="8186" max="8187" width="19.28515625" style="4" customWidth="1"/>
    <col min="8188" max="8188" width="15.7109375" style="4" customWidth="1"/>
    <col min="8189" max="8190" width="3.7109375" style="4" customWidth="1"/>
    <col min="8191" max="8207" width="11.7109375" style="4" customWidth="1"/>
    <col min="8208" max="8212" width="8.7109375" style="4" customWidth="1"/>
    <col min="8213" max="8428" width="9.140625" style="4" customWidth="1"/>
    <col min="8429" max="8429" width="57.28515625" style="4" customWidth="1"/>
    <col min="8430" max="8431" width="19.28515625" style="4" customWidth="1"/>
    <col min="8432" max="8432" width="15.7109375" style="4" customWidth="1"/>
    <col min="8433" max="8434" width="3.7109375" style="4" customWidth="1"/>
    <col min="8435" max="8440" width="11.7109375" style="4"/>
    <col min="8441" max="8441" width="58.5703125" style="4" customWidth="1"/>
    <col min="8442" max="8443" width="19.28515625" style="4" customWidth="1"/>
    <col min="8444" max="8444" width="15.7109375" style="4" customWidth="1"/>
    <col min="8445" max="8446" width="3.7109375" style="4" customWidth="1"/>
    <col min="8447" max="8463" width="11.7109375" style="4" customWidth="1"/>
    <col min="8464" max="8468" width="8.7109375" style="4" customWidth="1"/>
    <col min="8469" max="8684" width="9.140625" style="4" customWidth="1"/>
    <col min="8685" max="8685" width="57.28515625" style="4" customWidth="1"/>
    <col min="8686" max="8687" width="19.28515625" style="4" customWidth="1"/>
    <col min="8688" max="8688" width="15.7109375" style="4" customWidth="1"/>
    <col min="8689" max="8690" width="3.7109375" style="4" customWidth="1"/>
    <col min="8691" max="8696" width="11.7109375" style="4"/>
    <col min="8697" max="8697" width="58.5703125" style="4" customWidth="1"/>
    <col min="8698" max="8699" width="19.28515625" style="4" customWidth="1"/>
    <col min="8700" max="8700" width="15.7109375" style="4" customWidth="1"/>
    <col min="8701" max="8702" width="3.7109375" style="4" customWidth="1"/>
    <col min="8703" max="8719" width="11.7109375" style="4" customWidth="1"/>
    <col min="8720" max="8724" width="8.7109375" style="4" customWidth="1"/>
    <col min="8725" max="8940" width="9.140625" style="4" customWidth="1"/>
    <col min="8941" max="8941" width="57.28515625" style="4" customWidth="1"/>
    <col min="8942" max="8943" width="19.28515625" style="4" customWidth="1"/>
    <col min="8944" max="8944" width="15.7109375" style="4" customWidth="1"/>
    <col min="8945" max="8946" width="3.7109375" style="4" customWidth="1"/>
    <col min="8947" max="8952" width="11.7109375" style="4"/>
    <col min="8953" max="8953" width="58.5703125" style="4" customWidth="1"/>
    <col min="8954" max="8955" width="19.28515625" style="4" customWidth="1"/>
    <col min="8956" max="8956" width="15.7109375" style="4" customWidth="1"/>
    <col min="8957" max="8958" width="3.7109375" style="4" customWidth="1"/>
    <col min="8959" max="8975" width="11.7109375" style="4" customWidth="1"/>
    <col min="8976" max="8980" width="8.7109375" style="4" customWidth="1"/>
    <col min="8981" max="9196" width="9.140625" style="4" customWidth="1"/>
    <col min="9197" max="9197" width="57.28515625" style="4" customWidth="1"/>
    <col min="9198" max="9199" width="19.28515625" style="4" customWidth="1"/>
    <col min="9200" max="9200" width="15.7109375" style="4" customWidth="1"/>
    <col min="9201" max="9202" width="3.7109375" style="4" customWidth="1"/>
    <col min="9203" max="9208" width="11.7109375" style="4"/>
    <col min="9209" max="9209" width="58.5703125" style="4" customWidth="1"/>
    <col min="9210" max="9211" width="19.28515625" style="4" customWidth="1"/>
    <col min="9212" max="9212" width="15.7109375" style="4" customWidth="1"/>
    <col min="9213" max="9214" width="3.7109375" style="4" customWidth="1"/>
    <col min="9215" max="9231" width="11.7109375" style="4" customWidth="1"/>
    <col min="9232" max="9236" width="8.7109375" style="4" customWidth="1"/>
    <col min="9237" max="9452" width="9.140625" style="4" customWidth="1"/>
    <col min="9453" max="9453" width="57.28515625" style="4" customWidth="1"/>
    <col min="9454" max="9455" width="19.28515625" style="4" customWidth="1"/>
    <col min="9456" max="9456" width="15.7109375" style="4" customWidth="1"/>
    <col min="9457" max="9458" width="3.7109375" style="4" customWidth="1"/>
    <col min="9459" max="9464" width="11.7109375" style="4"/>
    <col min="9465" max="9465" width="58.5703125" style="4" customWidth="1"/>
    <col min="9466" max="9467" width="19.28515625" style="4" customWidth="1"/>
    <col min="9468" max="9468" width="15.7109375" style="4" customWidth="1"/>
    <col min="9469" max="9470" width="3.7109375" style="4" customWidth="1"/>
    <col min="9471" max="9487" width="11.7109375" style="4" customWidth="1"/>
    <col min="9488" max="9492" width="8.7109375" style="4" customWidth="1"/>
    <col min="9493" max="9708" width="9.140625" style="4" customWidth="1"/>
    <col min="9709" max="9709" width="57.28515625" style="4" customWidth="1"/>
    <col min="9710" max="9711" width="19.28515625" style="4" customWidth="1"/>
    <col min="9712" max="9712" width="15.7109375" style="4" customWidth="1"/>
    <col min="9713" max="9714" width="3.7109375" style="4" customWidth="1"/>
    <col min="9715" max="9720" width="11.7109375" style="4"/>
    <col min="9721" max="9721" width="58.5703125" style="4" customWidth="1"/>
    <col min="9722" max="9723" width="19.28515625" style="4" customWidth="1"/>
    <col min="9724" max="9724" width="15.7109375" style="4" customWidth="1"/>
    <col min="9725" max="9726" width="3.7109375" style="4" customWidth="1"/>
    <col min="9727" max="9743" width="11.7109375" style="4" customWidth="1"/>
    <col min="9744" max="9748" width="8.7109375" style="4" customWidth="1"/>
    <col min="9749" max="9964" width="9.140625" style="4" customWidth="1"/>
    <col min="9965" max="9965" width="57.28515625" style="4" customWidth="1"/>
    <col min="9966" max="9967" width="19.28515625" style="4" customWidth="1"/>
    <col min="9968" max="9968" width="15.7109375" style="4" customWidth="1"/>
    <col min="9969" max="9970" width="3.7109375" style="4" customWidth="1"/>
    <col min="9971" max="9976" width="11.7109375" style="4"/>
    <col min="9977" max="9977" width="58.5703125" style="4" customWidth="1"/>
    <col min="9978" max="9979" width="19.28515625" style="4" customWidth="1"/>
    <col min="9980" max="9980" width="15.7109375" style="4" customWidth="1"/>
    <col min="9981" max="9982" width="3.7109375" style="4" customWidth="1"/>
    <col min="9983" max="9999" width="11.7109375" style="4" customWidth="1"/>
    <col min="10000" max="10004" width="8.7109375" style="4" customWidth="1"/>
    <col min="10005" max="10220" width="9.140625" style="4" customWidth="1"/>
    <col min="10221" max="10221" width="57.28515625" style="4" customWidth="1"/>
    <col min="10222" max="10223" width="19.28515625" style="4" customWidth="1"/>
    <col min="10224" max="10224" width="15.7109375" style="4" customWidth="1"/>
    <col min="10225" max="10226" width="3.7109375" style="4" customWidth="1"/>
    <col min="10227" max="10232" width="11.7109375" style="4"/>
    <col min="10233" max="10233" width="58.5703125" style="4" customWidth="1"/>
    <col min="10234" max="10235" width="19.28515625" style="4" customWidth="1"/>
    <col min="10236" max="10236" width="15.7109375" style="4" customWidth="1"/>
    <col min="10237" max="10238" width="3.7109375" style="4" customWidth="1"/>
    <col min="10239" max="10255" width="11.7109375" style="4" customWidth="1"/>
    <col min="10256" max="10260" width="8.7109375" style="4" customWidth="1"/>
    <col min="10261" max="10476" width="9.140625" style="4" customWidth="1"/>
    <col min="10477" max="10477" width="57.28515625" style="4" customWidth="1"/>
    <col min="10478" max="10479" width="19.28515625" style="4" customWidth="1"/>
    <col min="10480" max="10480" width="15.7109375" style="4" customWidth="1"/>
    <col min="10481" max="10482" width="3.7109375" style="4" customWidth="1"/>
    <col min="10483" max="10488" width="11.7109375" style="4"/>
    <col min="10489" max="10489" width="58.5703125" style="4" customWidth="1"/>
    <col min="10490" max="10491" width="19.28515625" style="4" customWidth="1"/>
    <col min="10492" max="10492" width="15.7109375" style="4" customWidth="1"/>
    <col min="10493" max="10494" width="3.7109375" style="4" customWidth="1"/>
    <col min="10495" max="10511" width="11.7109375" style="4" customWidth="1"/>
    <col min="10512" max="10516" width="8.7109375" style="4" customWidth="1"/>
    <col min="10517" max="10732" width="9.140625" style="4" customWidth="1"/>
    <col min="10733" max="10733" width="57.28515625" style="4" customWidth="1"/>
    <col min="10734" max="10735" width="19.28515625" style="4" customWidth="1"/>
    <col min="10736" max="10736" width="15.7109375" style="4" customWidth="1"/>
    <col min="10737" max="10738" width="3.7109375" style="4" customWidth="1"/>
    <col min="10739" max="10744" width="11.7109375" style="4"/>
    <col min="10745" max="10745" width="58.5703125" style="4" customWidth="1"/>
    <col min="10746" max="10747" width="19.28515625" style="4" customWidth="1"/>
    <col min="10748" max="10748" width="15.7109375" style="4" customWidth="1"/>
    <col min="10749" max="10750" width="3.7109375" style="4" customWidth="1"/>
    <col min="10751" max="10767" width="11.7109375" style="4" customWidth="1"/>
    <col min="10768" max="10772" width="8.7109375" style="4" customWidth="1"/>
    <col min="10773" max="10988" width="9.140625" style="4" customWidth="1"/>
    <col min="10989" max="10989" width="57.28515625" style="4" customWidth="1"/>
    <col min="10990" max="10991" width="19.28515625" style="4" customWidth="1"/>
    <col min="10992" max="10992" width="15.7109375" style="4" customWidth="1"/>
    <col min="10993" max="10994" width="3.7109375" style="4" customWidth="1"/>
    <col min="10995" max="11000" width="11.7109375" style="4"/>
    <col min="11001" max="11001" width="58.5703125" style="4" customWidth="1"/>
    <col min="11002" max="11003" width="19.28515625" style="4" customWidth="1"/>
    <col min="11004" max="11004" width="15.7109375" style="4" customWidth="1"/>
    <col min="11005" max="11006" width="3.7109375" style="4" customWidth="1"/>
    <col min="11007" max="11023" width="11.7109375" style="4" customWidth="1"/>
    <col min="11024" max="11028" width="8.7109375" style="4" customWidth="1"/>
    <col min="11029" max="11244" width="9.140625" style="4" customWidth="1"/>
    <col min="11245" max="11245" width="57.28515625" style="4" customWidth="1"/>
    <col min="11246" max="11247" width="19.28515625" style="4" customWidth="1"/>
    <col min="11248" max="11248" width="15.7109375" style="4" customWidth="1"/>
    <col min="11249" max="11250" width="3.7109375" style="4" customWidth="1"/>
    <col min="11251" max="11256" width="11.7109375" style="4"/>
    <col min="11257" max="11257" width="58.5703125" style="4" customWidth="1"/>
    <col min="11258" max="11259" width="19.28515625" style="4" customWidth="1"/>
    <col min="11260" max="11260" width="15.7109375" style="4" customWidth="1"/>
    <col min="11261" max="11262" width="3.7109375" style="4" customWidth="1"/>
    <col min="11263" max="11279" width="11.7109375" style="4" customWidth="1"/>
    <col min="11280" max="11284" width="8.7109375" style="4" customWidth="1"/>
    <col min="11285" max="11500" width="9.140625" style="4" customWidth="1"/>
    <col min="11501" max="11501" width="57.28515625" style="4" customWidth="1"/>
    <col min="11502" max="11503" width="19.28515625" style="4" customWidth="1"/>
    <col min="11504" max="11504" width="15.7109375" style="4" customWidth="1"/>
    <col min="11505" max="11506" width="3.7109375" style="4" customWidth="1"/>
    <col min="11507" max="11512" width="11.7109375" style="4"/>
    <col min="11513" max="11513" width="58.5703125" style="4" customWidth="1"/>
    <col min="11514" max="11515" width="19.28515625" style="4" customWidth="1"/>
    <col min="11516" max="11516" width="15.7109375" style="4" customWidth="1"/>
    <col min="11517" max="11518" width="3.7109375" style="4" customWidth="1"/>
    <col min="11519" max="11535" width="11.7109375" style="4" customWidth="1"/>
    <col min="11536" max="11540" width="8.7109375" style="4" customWidth="1"/>
    <col min="11541" max="11756" width="9.140625" style="4" customWidth="1"/>
    <col min="11757" max="11757" width="57.28515625" style="4" customWidth="1"/>
    <col min="11758" max="11759" width="19.28515625" style="4" customWidth="1"/>
    <col min="11760" max="11760" width="15.7109375" style="4" customWidth="1"/>
    <col min="11761" max="11762" width="3.7109375" style="4" customWidth="1"/>
    <col min="11763" max="11768" width="11.7109375" style="4"/>
    <col min="11769" max="11769" width="58.5703125" style="4" customWidth="1"/>
    <col min="11770" max="11771" width="19.28515625" style="4" customWidth="1"/>
    <col min="11772" max="11772" width="15.7109375" style="4" customWidth="1"/>
    <col min="11773" max="11774" width="3.7109375" style="4" customWidth="1"/>
    <col min="11775" max="11791" width="11.7109375" style="4" customWidth="1"/>
    <col min="11792" max="11796" width="8.7109375" style="4" customWidth="1"/>
    <col min="11797" max="12012" width="9.140625" style="4" customWidth="1"/>
    <col min="12013" max="12013" width="57.28515625" style="4" customWidth="1"/>
    <col min="12014" max="12015" width="19.28515625" style="4" customWidth="1"/>
    <col min="12016" max="12016" width="15.7109375" style="4" customWidth="1"/>
    <col min="12017" max="12018" width="3.7109375" style="4" customWidth="1"/>
    <col min="12019" max="12024" width="11.7109375" style="4"/>
    <col min="12025" max="12025" width="58.5703125" style="4" customWidth="1"/>
    <col min="12026" max="12027" width="19.28515625" style="4" customWidth="1"/>
    <col min="12028" max="12028" width="15.7109375" style="4" customWidth="1"/>
    <col min="12029" max="12030" width="3.7109375" style="4" customWidth="1"/>
    <col min="12031" max="12047" width="11.7109375" style="4" customWidth="1"/>
    <col min="12048" max="12052" width="8.7109375" style="4" customWidth="1"/>
    <col min="12053" max="12268" width="9.140625" style="4" customWidth="1"/>
    <col min="12269" max="12269" width="57.28515625" style="4" customWidth="1"/>
    <col min="12270" max="12271" width="19.28515625" style="4" customWidth="1"/>
    <col min="12272" max="12272" width="15.7109375" style="4" customWidth="1"/>
    <col min="12273" max="12274" width="3.7109375" style="4" customWidth="1"/>
    <col min="12275" max="12280" width="11.7109375" style="4"/>
    <col min="12281" max="12281" width="58.5703125" style="4" customWidth="1"/>
    <col min="12282" max="12283" width="19.28515625" style="4" customWidth="1"/>
    <col min="12284" max="12284" width="15.7109375" style="4" customWidth="1"/>
    <col min="12285" max="12286" width="3.7109375" style="4" customWidth="1"/>
    <col min="12287" max="12303" width="11.7109375" style="4" customWidth="1"/>
    <col min="12304" max="12308" width="8.7109375" style="4" customWidth="1"/>
    <col min="12309" max="12524" width="9.140625" style="4" customWidth="1"/>
    <col min="12525" max="12525" width="57.28515625" style="4" customWidth="1"/>
    <col min="12526" max="12527" width="19.28515625" style="4" customWidth="1"/>
    <col min="12528" max="12528" width="15.7109375" style="4" customWidth="1"/>
    <col min="12529" max="12530" width="3.7109375" style="4" customWidth="1"/>
    <col min="12531" max="12536" width="11.7109375" style="4"/>
    <col min="12537" max="12537" width="58.5703125" style="4" customWidth="1"/>
    <col min="12538" max="12539" width="19.28515625" style="4" customWidth="1"/>
    <col min="12540" max="12540" width="15.7109375" style="4" customWidth="1"/>
    <col min="12541" max="12542" width="3.7109375" style="4" customWidth="1"/>
    <col min="12543" max="12559" width="11.7109375" style="4" customWidth="1"/>
    <col min="12560" max="12564" width="8.7109375" style="4" customWidth="1"/>
    <col min="12565" max="12780" width="9.140625" style="4" customWidth="1"/>
    <col min="12781" max="12781" width="57.28515625" style="4" customWidth="1"/>
    <col min="12782" max="12783" width="19.28515625" style="4" customWidth="1"/>
    <col min="12784" max="12784" width="15.7109375" style="4" customWidth="1"/>
    <col min="12785" max="12786" width="3.7109375" style="4" customWidth="1"/>
    <col min="12787" max="12792" width="11.7109375" style="4"/>
    <col min="12793" max="12793" width="58.5703125" style="4" customWidth="1"/>
    <col min="12794" max="12795" width="19.28515625" style="4" customWidth="1"/>
    <col min="12796" max="12796" width="15.7109375" style="4" customWidth="1"/>
    <col min="12797" max="12798" width="3.7109375" style="4" customWidth="1"/>
    <col min="12799" max="12815" width="11.7109375" style="4" customWidth="1"/>
    <col min="12816" max="12820" width="8.7109375" style="4" customWidth="1"/>
    <col min="12821" max="13036" width="9.140625" style="4" customWidth="1"/>
    <col min="13037" max="13037" width="57.28515625" style="4" customWidth="1"/>
    <col min="13038" max="13039" width="19.28515625" style="4" customWidth="1"/>
    <col min="13040" max="13040" width="15.7109375" style="4" customWidth="1"/>
    <col min="13041" max="13042" width="3.7109375" style="4" customWidth="1"/>
    <col min="13043" max="13048" width="11.7109375" style="4"/>
    <col min="13049" max="13049" width="58.5703125" style="4" customWidth="1"/>
    <col min="13050" max="13051" width="19.28515625" style="4" customWidth="1"/>
    <col min="13052" max="13052" width="15.7109375" style="4" customWidth="1"/>
    <col min="13053" max="13054" width="3.7109375" style="4" customWidth="1"/>
    <col min="13055" max="13071" width="11.7109375" style="4" customWidth="1"/>
    <col min="13072" max="13076" width="8.7109375" style="4" customWidth="1"/>
    <col min="13077" max="13292" width="9.140625" style="4" customWidth="1"/>
    <col min="13293" max="13293" width="57.28515625" style="4" customWidth="1"/>
    <col min="13294" max="13295" width="19.28515625" style="4" customWidth="1"/>
    <col min="13296" max="13296" width="15.7109375" style="4" customWidth="1"/>
    <col min="13297" max="13298" width="3.7109375" style="4" customWidth="1"/>
    <col min="13299" max="13304" width="11.7109375" style="4"/>
    <col min="13305" max="13305" width="58.5703125" style="4" customWidth="1"/>
    <col min="13306" max="13307" width="19.28515625" style="4" customWidth="1"/>
    <col min="13308" max="13308" width="15.7109375" style="4" customWidth="1"/>
    <col min="13309" max="13310" width="3.7109375" style="4" customWidth="1"/>
    <col min="13311" max="13327" width="11.7109375" style="4" customWidth="1"/>
    <col min="13328" max="13332" width="8.7109375" style="4" customWidth="1"/>
    <col min="13333" max="13548" width="9.140625" style="4" customWidth="1"/>
    <col min="13549" max="13549" width="57.28515625" style="4" customWidth="1"/>
    <col min="13550" max="13551" width="19.28515625" style="4" customWidth="1"/>
    <col min="13552" max="13552" width="15.7109375" style="4" customWidth="1"/>
    <col min="13553" max="13554" width="3.7109375" style="4" customWidth="1"/>
    <col min="13555" max="13560" width="11.7109375" style="4"/>
    <col min="13561" max="13561" width="58.5703125" style="4" customWidth="1"/>
    <col min="13562" max="13563" width="19.28515625" style="4" customWidth="1"/>
    <col min="13564" max="13564" width="15.7109375" style="4" customWidth="1"/>
    <col min="13565" max="13566" width="3.7109375" style="4" customWidth="1"/>
    <col min="13567" max="13583" width="11.7109375" style="4" customWidth="1"/>
    <col min="13584" max="13588" width="8.7109375" style="4" customWidth="1"/>
    <col min="13589" max="13804" width="9.140625" style="4" customWidth="1"/>
    <col min="13805" max="13805" width="57.28515625" style="4" customWidth="1"/>
    <col min="13806" max="13807" width="19.28515625" style="4" customWidth="1"/>
    <col min="13808" max="13808" width="15.7109375" style="4" customWidth="1"/>
    <col min="13809" max="13810" width="3.7109375" style="4" customWidth="1"/>
    <col min="13811" max="13816" width="11.7109375" style="4"/>
    <col min="13817" max="13817" width="58.5703125" style="4" customWidth="1"/>
    <col min="13818" max="13819" width="19.28515625" style="4" customWidth="1"/>
    <col min="13820" max="13820" width="15.7109375" style="4" customWidth="1"/>
    <col min="13821" max="13822" width="3.7109375" style="4" customWidth="1"/>
    <col min="13823" max="13839" width="11.7109375" style="4" customWidth="1"/>
    <col min="13840" max="13844" width="8.7109375" style="4" customWidth="1"/>
    <col min="13845" max="14060" width="9.140625" style="4" customWidth="1"/>
    <col min="14061" max="14061" width="57.28515625" style="4" customWidth="1"/>
    <col min="14062" max="14063" width="19.28515625" style="4" customWidth="1"/>
    <col min="14064" max="14064" width="15.7109375" style="4" customWidth="1"/>
    <col min="14065" max="14066" width="3.7109375" style="4" customWidth="1"/>
    <col min="14067" max="14072" width="11.7109375" style="4"/>
    <col min="14073" max="14073" width="58.5703125" style="4" customWidth="1"/>
    <col min="14074" max="14075" width="19.28515625" style="4" customWidth="1"/>
    <col min="14076" max="14076" width="15.7109375" style="4" customWidth="1"/>
    <col min="14077" max="14078" width="3.7109375" style="4" customWidth="1"/>
    <col min="14079" max="14095" width="11.7109375" style="4" customWidth="1"/>
    <col min="14096" max="14100" width="8.7109375" style="4" customWidth="1"/>
    <col min="14101" max="14316" width="9.140625" style="4" customWidth="1"/>
    <col min="14317" max="14317" width="57.28515625" style="4" customWidth="1"/>
    <col min="14318" max="14319" width="19.28515625" style="4" customWidth="1"/>
    <col min="14320" max="14320" width="15.7109375" style="4" customWidth="1"/>
    <col min="14321" max="14322" width="3.7109375" style="4" customWidth="1"/>
    <col min="14323" max="14328" width="11.7109375" style="4"/>
    <col min="14329" max="14329" width="58.5703125" style="4" customWidth="1"/>
    <col min="14330" max="14331" width="19.28515625" style="4" customWidth="1"/>
    <col min="14332" max="14332" width="15.7109375" style="4" customWidth="1"/>
    <col min="14333" max="14334" width="3.7109375" style="4" customWidth="1"/>
    <col min="14335" max="14351" width="11.7109375" style="4" customWidth="1"/>
    <col min="14352" max="14356" width="8.7109375" style="4" customWidth="1"/>
    <col min="14357" max="14572" width="9.140625" style="4" customWidth="1"/>
    <col min="14573" max="14573" width="57.28515625" style="4" customWidth="1"/>
    <col min="14574" max="14575" width="19.28515625" style="4" customWidth="1"/>
    <col min="14576" max="14576" width="15.7109375" style="4" customWidth="1"/>
    <col min="14577" max="14578" width="3.7109375" style="4" customWidth="1"/>
    <col min="14579" max="14584" width="11.7109375" style="4"/>
    <col min="14585" max="14585" width="58.5703125" style="4" customWidth="1"/>
    <col min="14586" max="14587" width="19.28515625" style="4" customWidth="1"/>
    <col min="14588" max="14588" width="15.7109375" style="4" customWidth="1"/>
    <col min="14589" max="14590" width="3.7109375" style="4" customWidth="1"/>
    <col min="14591" max="14607" width="11.7109375" style="4" customWidth="1"/>
    <col min="14608" max="14612" width="8.7109375" style="4" customWidth="1"/>
    <col min="14613" max="14828" width="9.140625" style="4" customWidth="1"/>
    <col min="14829" max="14829" width="57.28515625" style="4" customWidth="1"/>
    <col min="14830" max="14831" width="19.28515625" style="4" customWidth="1"/>
    <col min="14832" max="14832" width="15.7109375" style="4" customWidth="1"/>
    <col min="14833" max="14834" width="3.7109375" style="4" customWidth="1"/>
    <col min="14835" max="14840" width="11.7109375" style="4"/>
    <col min="14841" max="14841" width="58.5703125" style="4" customWidth="1"/>
    <col min="14842" max="14843" width="19.28515625" style="4" customWidth="1"/>
    <col min="14844" max="14844" width="15.7109375" style="4" customWidth="1"/>
    <col min="14845" max="14846" width="3.7109375" style="4" customWidth="1"/>
    <col min="14847" max="14863" width="11.7109375" style="4" customWidth="1"/>
    <col min="14864" max="14868" width="8.7109375" style="4" customWidth="1"/>
    <col min="14869" max="15084" width="9.140625" style="4" customWidth="1"/>
    <col min="15085" max="15085" width="57.28515625" style="4" customWidth="1"/>
    <col min="15086" max="15087" width="19.28515625" style="4" customWidth="1"/>
    <col min="15088" max="15088" width="15.7109375" style="4" customWidth="1"/>
    <col min="15089" max="15090" width="3.7109375" style="4" customWidth="1"/>
    <col min="15091" max="15096" width="11.7109375" style="4"/>
    <col min="15097" max="15097" width="58.5703125" style="4" customWidth="1"/>
    <col min="15098" max="15099" width="19.28515625" style="4" customWidth="1"/>
    <col min="15100" max="15100" width="15.7109375" style="4" customWidth="1"/>
    <col min="15101" max="15102" width="3.7109375" style="4" customWidth="1"/>
    <col min="15103" max="15119" width="11.7109375" style="4" customWidth="1"/>
    <col min="15120" max="15124" width="8.7109375" style="4" customWidth="1"/>
    <col min="15125" max="15340" width="9.140625" style="4" customWidth="1"/>
    <col min="15341" max="15341" width="57.28515625" style="4" customWidth="1"/>
    <col min="15342" max="15343" width="19.28515625" style="4" customWidth="1"/>
    <col min="15344" max="15344" width="15.7109375" style="4" customWidth="1"/>
    <col min="15345" max="15346" width="3.7109375" style="4" customWidth="1"/>
    <col min="15347" max="15352" width="11.7109375" style="4"/>
    <col min="15353" max="15353" width="58.5703125" style="4" customWidth="1"/>
    <col min="15354" max="15355" width="19.28515625" style="4" customWidth="1"/>
    <col min="15356" max="15356" width="15.7109375" style="4" customWidth="1"/>
    <col min="15357" max="15358" width="3.7109375" style="4" customWidth="1"/>
    <col min="15359" max="15375" width="11.7109375" style="4" customWidth="1"/>
    <col min="15376" max="15380" width="8.7109375" style="4" customWidth="1"/>
    <col min="15381" max="15596" width="9.140625" style="4" customWidth="1"/>
    <col min="15597" max="15597" width="57.28515625" style="4" customWidth="1"/>
    <col min="15598" max="15599" width="19.28515625" style="4" customWidth="1"/>
    <col min="15600" max="15600" width="15.7109375" style="4" customWidth="1"/>
    <col min="15601" max="15602" width="3.7109375" style="4" customWidth="1"/>
    <col min="15603" max="15608" width="11.7109375" style="4"/>
    <col min="15609" max="15609" width="58.5703125" style="4" customWidth="1"/>
    <col min="15610" max="15611" width="19.28515625" style="4" customWidth="1"/>
    <col min="15612" max="15612" width="15.7109375" style="4" customWidth="1"/>
    <col min="15613" max="15614" width="3.7109375" style="4" customWidth="1"/>
    <col min="15615" max="15631" width="11.7109375" style="4" customWidth="1"/>
    <col min="15632" max="15636" width="8.7109375" style="4" customWidth="1"/>
    <col min="15637" max="15852" width="9.140625" style="4" customWidth="1"/>
    <col min="15853" max="15853" width="57.28515625" style="4" customWidth="1"/>
    <col min="15854" max="15855" width="19.28515625" style="4" customWidth="1"/>
    <col min="15856" max="15856" width="15.7109375" style="4" customWidth="1"/>
    <col min="15857" max="15858" width="3.7109375" style="4" customWidth="1"/>
    <col min="15859" max="15864" width="11.7109375" style="4"/>
    <col min="15865" max="15865" width="58.5703125" style="4" customWidth="1"/>
    <col min="15866" max="15867" width="19.28515625" style="4" customWidth="1"/>
    <col min="15868" max="15868" width="15.7109375" style="4" customWidth="1"/>
    <col min="15869" max="15870" width="3.7109375" style="4" customWidth="1"/>
    <col min="15871" max="15887" width="11.7109375" style="4" customWidth="1"/>
    <col min="15888" max="15892" width="8.7109375" style="4" customWidth="1"/>
    <col min="15893" max="16108" width="9.140625" style="4" customWidth="1"/>
    <col min="16109" max="16109" width="57.28515625" style="4" customWidth="1"/>
    <col min="16110" max="16111" width="19.28515625" style="4" customWidth="1"/>
    <col min="16112" max="16112" width="15.7109375" style="4" customWidth="1"/>
    <col min="16113" max="16114" width="3.7109375" style="4" customWidth="1"/>
    <col min="16115" max="16120" width="11.7109375" style="4"/>
    <col min="16121" max="16121" width="58.5703125" style="4" customWidth="1"/>
    <col min="16122" max="16123" width="19.28515625" style="4" customWidth="1"/>
    <col min="16124" max="16124" width="15.7109375" style="4" customWidth="1"/>
    <col min="16125" max="16126" width="3.7109375" style="4" customWidth="1"/>
    <col min="16127" max="16143" width="11.7109375" style="4" customWidth="1"/>
    <col min="16144" max="16148" width="8.7109375" style="4" customWidth="1"/>
    <col min="16149" max="16364" width="9.140625" style="4" customWidth="1"/>
    <col min="16365" max="16365" width="57.28515625" style="4" customWidth="1"/>
    <col min="16366" max="16367" width="19.28515625" style="4" customWidth="1"/>
    <col min="16368" max="16368" width="15.7109375" style="4" customWidth="1"/>
    <col min="16369" max="16370" width="3.7109375" style="4" customWidth="1"/>
    <col min="16371" max="16384" width="11.7109375" style="4"/>
  </cols>
  <sheetData>
    <row r="1" spans="1:20" x14ac:dyDescent="0.25">
      <c r="A1" s="40" t="s">
        <v>83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4"/>
      <c r="R1" s="4"/>
      <c r="S1" s="4"/>
      <c r="T1" s="4"/>
    </row>
    <row r="2" spans="1:20" x14ac:dyDescent="0.25">
      <c r="A2" s="40" t="s">
        <v>0</v>
      </c>
      <c r="B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4"/>
      <c r="S2" s="4"/>
      <c r="T2" s="4"/>
    </row>
    <row r="3" spans="1:20" x14ac:dyDescent="0.25">
      <c r="A3" s="5"/>
      <c r="B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600000000000001" customHeight="1" x14ac:dyDescent="0.25">
      <c r="A4" s="46" t="s">
        <v>84</v>
      </c>
      <c r="B4" s="46"/>
      <c r="C4" s="46"/>
      <c r="D4" s="4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600000000000001" customHeight="1" x14ac:dyDescent="0.25">
      <c r="A5" s="46" t="s">
        <v>85</v>
      </c>
      <c r="B5" s="46"/>
      <c r="C5" s="46"/>
      <c r="D5" s="4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600000000000001" customHeight="1" x14ac:dyDescent="0.25">
      <c r="A6" s="7"/>
      <c r="B6" s="7"/>
      <c r="C6" s="45" t="s">
        <v>1</v>
      </c>
      <c r="D6" s="4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x14ac:dyDescent="0.25">
      <c r="A7" s="27" t="s">
        <v>2</v>
      </c>
      <c r="B7" s="27" t="s">
        <v>3</v>
      </c>
      <c r="C7" s="27" t="s">
        <v>4</v>
      </c>
      <c r="D7" s="27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" customHeight="1" x14ac:dyDescent="0.25">
      <c r="A8" s="9"/>
      <c r="B8" s="28" t="s">
        <v>5</v>
      </c>
      <c r="C8" s="28" t="s">
        <v>6</v>
      </c>
      <c r="D8" s="28" t="s">
        <v>82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11">
        <v>1</v>
      </c>
      <c r="B9" s="11">
        <v>2</v>
      </c>
      <c r="C9" s="10">
        <v>3</v>
      </c>
      <c r="D9" s="11">
        <v>4</v>
      </c>
      <c r="E9" s="4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7"/>
      <c r="B10" s="7"/>
      <c r="C10" s="12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x14ac:dyDescent="0.25">
      <c r="A11" s="13" t="s">
        <v>7</v>
      </c>
      <c r="B11" s="3">
        <f>B13+B15</f>
        <v>10708226</v>
      </c>
      <c r="C11" s="3">
        <f>C13+C15</f>
        <v>7332026</v>
      </c>
      <c r="D11" s="3">
        <f>B11-C11</f>
        <v>3376200</v>
      </c>
      <c r="E11" s="2"/>
      <c r="F11" s="2"/>
      <c r="G11" s="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x14ac:dyDescent="0.25">
      <c r="A12" s="13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/>
      <c r="Q12" s="4"/>
      <c r="R12" s="4"/>
      <c r="S12" s="4"/>
      <c r="T12" s="4"/>
    </row>
    <row r="13" spans="1:20" x14ac:dyDescent="0.25">
      <c r="A13" s="4" t="s">
        <v>8</v>
      </c>
      <c r="B13" s="2">
        <f>B19+B37+B88</f>
        <v>7981360</v>
      </c>
      <c r="C13" s="2">
        <f>C19+C37+C88</f>
        <v>2918143</v>
      </c>
      <c r="D13" s="2">
        <f>B13-C13</f>
        <v>5063217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4"/>
      <c r="R14" s="4"/>
      <c r="S14" s="4"/>
      <c r="T14" s="4"/>
    </row>
    <row r="15" spans="1:20" ht="15.75" x14ac:dyDescent="0.25">
      <c r="A15" s="15" t="s">
        <v>9</v>
      </c>
      <c r="B15" s="2">
        <f>B21+B39+B90+B110</f>
        <v>2726866</v>
      </c>
      <c r="C15" s="2">
        <f>C21+C39+C90+C110</f>
        <v>4413883</v>
      </c>
      <c r="D15" s="2">
        <f>B15-C15</f>
        <v>-1687017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 x14ac:dyDescent="0.25"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</row>
    <row r="17" spans="1:20" ht="15.75" x14ac:dyDescent="0.25">
      <c r="A17" s="15" t="s">
        <v>10</v>
      </c>
      <c r="B17" s="3">
        <f>B19+B21</f>
        <v>8483780</v>
      </c>
      <c r="C17" s="3">
        <f>C19+C21</f>
        <v>3763123</v>
      </c>
      <c r="D17" s="3">
        <f>B17-C17</f>
        <v>4720657</v>
      </c>
      <c r="E17" s="2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4"/>
      <c r="R17" s="4"/>
      <c r="S17" s="4"/>
      <c r="T17" s="4"/>
    </row>
    <row r="18" spans="1:20" ht="15.75" x14ac:dyDescent="0.25">
      <c r="A18" s="14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4"/>
      <c r="R18" s="4"/>
      <c r="S18" s="4"/>
      <c r="T18" s="4"/>
    </row>
    <row r="19" spans="1:20" x14ac:dyDescent="0.25">
      <c r="A19" s="4" t="s">
        <v>11</v>
      </c>
      <c r="B19" s="2">
        <f>B25</f>
        <v>7584255</v>
      </c>
      <c r="C19" s="2">
        <f>C31</f>
        <v>848754</v>
      </c>
      <c r="D19" s="2">
        <f>B19-C19</f>
        <v>6735501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</row>
    <row r="21" spans="1:20" ht="15.75" x14ac:dyDescent="0.25">
      <c r="A21" s="15" t="s">
        <v>12</v>
      </c>
      <c r="B21" s="2">
        <f>B27</f>
        <v>899525</v>
      </c>
      <c r="C21" s="2">
        <f>C33</f>
        <v>2914369</v>
      </c>
      <c r="D21" s="2">
        <f>B21-C21</f>
        <v>-2014844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 x14ac:dyDescent="0.25">
      <c r="A22" s="14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/>
      <c r="Q22" s="4"/>
      <c r="R22" s="4"/>
      <c r="S22" s="4"/>
      <c r="T22" s="4"/>
    </row>
    <row r="23" spans="1:20" ht="15.75" x14ac:dyDescent="0.25">
      <c r="A23" s="15" t="s">
        <v>13</v>
      </c>
      <c r="B23" s="3">
        <f>B25+B27</f>
        <v>8483780</v>
      </c>
      <c r="C23" s="3"/>
      <c r="D23" s="3">
        <f>B23-C23</f>
        <v>8483780</v>
      </c>
      <c r="E23" s="2"/>
      <c r="F23" s="2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 x14ac:dyDescent="0.25">
      <c r="B24" s="3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4"/>
      <c r="R24" s="4"/>
      <c r="S24" s="4"/>
      <c r="T24" s="4"/>
    </row>
    <row r="25" spans="1:20" x14ac:dyDescent="0.25">
      <c r="A25" s="4" t="s">
        <v>11</v>
      </c>
      <c r="B25" s="2">
        <v>7584255</v>
      </c>
      <c r="C25" s="2"/>
      <c r="D25" s="2">
        <f>B25-C25</f>
        <v>7584255</v>
      </c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14"/>
      <c r="B26" s="2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 x14ac:dyDescent="0.25">
      <c r="A27" s="15" t="s">
        <v>12</v>
      </c>
      <c r="B27" s="2">
        <v>899525</v>
      </c>
      <c r="C27" s="2"/>
      <c r="D27" s="2">
        <f>B27-C27</f>
        <v>899525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 x14ac:dyDescent="0.25"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 x14ac:dyDescent="0.25">
      <c r="A29" s="15" t="s">
        <v>14</v>
      </c>
      <c r="B29" s="3"/>
      <c r="C29" s="3">
        <f>C31+C33</f>
        <v>3763123</v>
      </c>
      <c r="D29" s="3">
        <f>B29-C29</f>
        <v>-3763123</v>
      </c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 x14ac:dyDescent="0.25"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4" t="s">
        <v>11</v>
      </c>
      <c r="B31" s="2"/>
      <c r="C31" s="2">
        <v>848754</v>
      </c>
      <c r="D31" s="2">
        <f>B31-C31</f>
        <v>-848754</v>
      </c>
      <c r="E31" s="4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14"/>
      <c r="B32" s="2"/>
      <c r="C32" s="2"/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 t="s">
        <v>15</v>
      </c>
      <c r="B33" s="2"/>
      <c r="C33" s="2">
        <v>2914369</v>
      </c>
      <c r="D33" s="2">
        <f>B33-C33</f>
        <v>-2914369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B34" s="2"/>
      <c r="C34" s="2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 x14ac:dyDescent="0.25">
      <c r="A35" s="4" t="s">
        <v>16</v>
      </c>
      <c r="B35" s="3">
        <f>B37+B39</f>
        <v>1336724</v>
      </c>
      <c r="C35" s="3">
        <f>C37+C39</f>
        <v>2023549</v>
      </c>
      <c r="D35" s="3">
        <f>B35-C35</f>
        <v>-686825</v>
      </c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1.45" customHeight="1" x14ac:dyDescent="0.25"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 t="s">
        <v>11</v>
      </c>
      <c r="B37" s="2">
        <f>B47+B68+B80</f>
        <v>364421</v>
      </c>
      <c r="C37" s="2">
        <f>C47+C68+C80</f>
        <v>873058</v>
      </c>
      <c r="D37" s="2">
        <f>B37-C37</f>
        <v>-508637</v>
      </c>
      <c r="E37" s="2"/>
      <c r="F37" s="2"/>
      <c r="G37" s="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14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 x14ac:dyDescent="0.25">
      <c r="A39" s="15" t="s">
        <v>12</v>
      </c>
      <c r="B39" s="2">
        <f>B43-B47+B55+B61+B63+B70+B74+B76+B82+B41+B84+B72</f>
        <v>972303</v>
      </c>
      <c r="C39" s="2">
        <f>C43-C47+C55+C61+C63+C70+C74+C76+C82+C41+C84+C72</f>
        <v>1150491</v>
      </c>
      <c r="D39" s="2">
        <f>B39-C39</f>
        <v>-178188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1.45" customHeight="1" x14ac:dyDescent="0.25"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 x14ac:dyDescent="0.25">
      <c r="A41" s="15" t="s">
        <v>17</v>
      </c>
      <c r="B41" s="3">
        <v>4637</v>
      </c>
      <c r="C41" s="3">
        <v>11248</v>
      </c>
      <c r="D41" s="3">
        <f>B41-C41</f>
        <v>-6611</v>
      </c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1.45" customHeight="1" x14ac:dyDescent="0.25"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 x14ac:dyDescent="0.25">
      <c r="A43" s="15" t="s">
        <v>18</v>
      </c>
      <c r="B43" s="3">
        <f>B45+B51+B53</f>
        <v>677097</v>
      </c>
      <c r="C43" s="3">
        <f>C45+C51+C53</f>
        <v>413139</v>
      </c>
      <c r="D43" s="3">
        <f>B43-C43</f>
        <v>263958</v>
      </c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 x14ac:dyDescent="0.25"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4" t="s">
        <v>19</v>
      </c>
      <c r="B45" s="2">
        <v>584872</v>
      </c>
      <c r="C45" s="2">
        <v>305856</v>
      </c>
      <c r="D45" s="2">
        <f>B45-C45</f>
        <v>279016</v>
      </c>
      <c r="E45" s="2"/>
      <c r="F45" s="2"/>
      <c r="G45" s="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4" t="s">
        <v>20</v>
      </c>
      <c r="B47" s="2">
        <v>364421</v>
      </c>
      <c r="C47" s="2"/>
      <c r="D47" s="2">
        <f>B47-C47</f>
        <v>364421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48" x14ac:dyDescent="0.25">
      <c r="A49" s="4" t="s">
        <v>21</v>
      </c>
      <c r="B49" s="2">
        <f>B45-B47</f>
        <v>220451</v>
      </c>
      <c r="C49" s="2">
        <f>C45-C47</f>
        <v>305856</v>
      </c>
      <c r="D49" s="2">
        <f>B49-C49</f>
        <v>-85405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48" x14ac:dyDescent="0.25">
      <c r="B50" s="2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48" ht="15.6" customHeight="1" x14ac:dyDescent="0.25">
      <c r="A51" s="4" t="s">
        <v>22</v>
      </c>
      <c r="B51" s="2">
        <v>32346</v>
      </c>
      <c r="C51" s="2">
        <v>57979</v>
      </c>
      <c r="D51" s="2">
        <f>B51-C51</f>
        <v>-25633</v>
      </c>
      <c r="E51" s="2"/>
      <c r="F51" s="2"/>
      <c r="G51" s="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48" ht="12" customHeight="1" x14ac:dyDescent="0.25">
      <c r="B52" s="2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48" ht="16.149999999999999" customHeight="1" x14ac:dyDescent="0.25">
      <c r="A53" s="4" t="s">
        <v>23</v>
      </c>
      <c r="B53" s="2">
        <v>59879</v>
      </c>
      <c r="C53" s="2">
        <v>49304</v>
      </c>
      <c r="D53" s="2">
        <f>B53-C53</f>
        <v>10575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4"/>
      <c r="S53" s="4"/>
      <c r="T53" s="4"/>
    </row>
    <row r="54" spans="1:248" ht="12" customHeight="1" x14ac:dyDescent="0.25">
      <c r="B54" s="2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48" ht="15.75" x14ac:dyDescent="0.25">
      <c r="A55" s="15" t="s">
        <v>24</v>
      </c>
      <c r="B55" s="3">
        <f>B57+B59</f>
        <v>211262</v>
      </c>
      <c r="C55" s="3">
        <f>C57+C59</f>
        <v>215929</v>
      </c>
      <c r="D55" s="3">
        <f>B55-C55</f>
        <v>-4667</v>
      </c>
      <c r="E55" s="2"/>
      <c r="F55" s="2"/>
      <c r="G55" s="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48" ht="12" customHeight="1" x14ac:dyDescent="0.25">
      <c r="B56" s="2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48" x14ac:dyDescent="0.25">
      <c r="A57" s="4" t="s">
        <v>25</v>
      </c>
      <c r="B57" s="2">
        <v>109649</v>
      </c>
      <c r="C57" s="2">
        <v>84247</v>
      </c>
      <c r="D57" s="2">
        <f>B57-C57</f>
        <v>25402</v>
      </c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48" ht="12" customHeight="1" x14ac:dyDescent="0.25">
      <c r="B58" s="2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48" x14ac:dyDescent="0.25">
      <c r="A59" s="4" t="s">
        <v>26</v>
      </c>
      <c r="B59" s="2">
        <v>101613</v>
      </c>
      <c r="C59" s="2">
        <v>131682</v>
      </c>
      <c r="D59" s="2">
        <f>B59-C59</f>
        <v>-30069</v>
      </c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48" ht="12" customHeight="1" x14ac:dyDescent="0.25">
      <c r="B60" s="2"/>
      <c r="C60" s="2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48" ht="15.75" x14ac:dyDescent="0.25">
      <c r="A61" s="15" t="s">
        <v>80</v>
      </c>
      <c r="B61" s="3">
        <v>832</v>
      </c>
      <c r="C61" s="3">
        <v>41631</v>
      </c>
      <c r="D61" s="3">
        <f t="shared" ref="D61" si="0">B61-C61</f>
        <v>-40799</v>
      </c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48" ht="12" customHeight="1" x14ac:dyDescent="0.25">
      <c r="B62" s="2"/>
      <c r="C62" s="2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48" ht="15.75" x14ac:dyDescent="0.25">
      <c r="A63" s="15" t="s">
        <v>27</v>
      </c>
      <c r="B63" s="3">
        <v>36213</v>
      </c>
      <c r="C63" s="3">
        <v>26925</v>
      </c>
      <c r="D63" s="3">
        <f>B63-C63</f>
        <v>9288</v>
      </c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48" x14ac:dyDescent="0.25">
      <c r="A64" s="32">
        <v>1</v>
      </c>
      <c r="B64" s="32">
        <v>2</v>
      </c>
      <c r="C64" s="32">
        <v>3</v>
      </c>
      <c r="D64" s="33">
        <v>4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</row>
    <row r="65" spans="1:248" ht="13.5" customHeight="1" x14ac:dyDescent="0.25">
      <c r="A65" s="30"/>
      <c r="B65" s="30"/>
      <c r="C65" s="30"/>
      <c r="D65" s="30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</row>
    <row r="66" spans="1:248" ht="15.75" x14ac:dyDescent="0.25">
      <c r="A66" s="15" t="s">
        <v>28</v>
      </c>
      <c r="B66" s="3">
        <v>11636</v>
      </c>
      <c r="C66" s="3">
        <v>340523</v>
      </c>
      <c r="D66" s="3">
        <f>B66-C66</f>
        <v>-328887</v>
      </c>
      <c r="E66" s="2"/>
      <c r="F66" s="2"/>
      <c r="G66" s="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48" ht="15.75" x14ac:dyDescent="0.25">
      <c r="B67" s="3"/>
      <c r="C67" s="3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48" x14ac:dyDescent="0.25">
      <c r="A68" s="4" t="s">
        <v>11</v>
      </c>
      <c r="B68" s="2"/>
      <c r="C68" s="2">
        <v>339141</v>
      </c>
      <c r="D68" s="2">
        <f>B68-C68</f>
        <v>-339141</v>
      </c>
      <c r="E68" s="2"/>
      <c r="F68" s="2"/>
      <c r="G68" s="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48" x14ac:dyDescent="0.25">
      <c r="A69" s="14"/>
      <c r="B69" s="2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48" ht="15.75" x14ac:dyDescent="0.25">
      <c r="A70" s="15" t="s">
        <v>12</v>
      </c>
      <c r="B70" s="2">
        <f>B66-B68</f>
        <v>11636</v>
      </c>
      <c r="C70" s="2">
        <f>C66-C68</f>
        <v>1382</v>
      </c>
      <c r="D70" s="2">
        <f>B70-C70</f>
        <v>10254</v>
      </c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48" ht="15.75" x14ac:dyDescent="0.25">
      <c r="A71" s="15"/>
      <c r="B71" s="2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48" ht="15.75" x14ac:dyDescent="0.25">
      <c r="A72" s="15" t="s">
        <v>29</v>
      </c>
      <c r="B72" s="3">
        <v>5630</v>
      </c>
      <c r="C72" s="3">
        <v>50575</v>
      </c>
      <c r="D72" s="3">
        <f>B72-C72</f>
        <v>-44945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48" ht="15.75" x14ac:dyDescent="0.25">
      <c r="A73" s="15"/>
      <c r="B73" s="2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48" ht="15.75" x14ac:dyDescent="0.25">
      <c r="A74" s="15" t="s">
        <v>30</v>
      </c>
      <c r="B74" s="3">
        <v>3913</v>
      </c>
      <c r="C74" s="3">
        <v>17448</v>
      </c>
      <c r="D74" s="3">
        <f>B74-C74</f>
        <v>-13535</v>
      </c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48" x14ac:dyDescent="0.25">
      <c r="A75" s="12"/>
      <c r="B75" s="12"/>
      <c r="C75" s="12"/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4"/>
      <c r="Q75" s="4"/>
      <c r="R75" s="4"/>
      <c r="S75" s="4"/>
      <c r="T75" s="4"/>
    </row>
    <row r="76" spans="1:248" ht="15.75" x14ac:dyDescent="0.25">
      <c r="A76" s="15" t="s">
        <v>31</v>
      </c>
      <c r="B76" s="3">
        <v>7818</v>
      </c>
      <c r="C76" s="3">
        <v>27797</v>
      </c>
      <c r="D76" s="3">
        <f>B76-C76</f>
        <v>-19979</v>
      </c>
      <c r="E76" s="2"/>
      <c r="F76" s="2"/>
      <c r="G76" s="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48" ht="15.75" x14ac:dyDescent="0.25">
      <c r="A77" s="15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4"/>
      <c r="R77" s="4"/>
      <c r="S77" s="4"/>
      <c r="T77" s="4"/>
    </row>
    <row r="78" spans="1:248" ht="15.75" x14ac:dyDescent="0.25">
      <c r="A78" s="15" t="s">
        <v>32</v>
      </c>
      <c r="B78" s="3">
        <v>372050</v>
      </c>
      <c r="C78" s="3">
        <v>872815</v>
      </c>
      <c r="D78" s="3">
        <f>B78-C78</f>
        <v>-500765</v>
      </c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48" ht="15.75" x14ac:dyDescent="0.25"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4"/>
      <c r="Q79" s="4"/>
      <c r="R79" s="4"/>
      <c r="S79" s="4"/>
      <c r="T79" s="4"/>
    </row>
    <row r="80" spans="1:248" x14ac:dyDescent="0.25">
      <c r="A80" s="4" t="s">
        <v>11</v>
      </c>
      <c r="B80" s="2"/>
      <c r="C80" s="2">
        <v>533917</v>
      </c>
      <c r="D80" s="2">
        <f>B80-C80</f>
        <v>-533917</v>
      </c>
      <c r="E80" s="2"/>
      <c r="F80" s="2"/>
      <c r="G80" s="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5">
      <c r="A81" s="14"/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 x14ac:dyDescent="0.25">
      <c r="A82" s="15" t="s">
        <v>12</v>
      </c>
      <c r="B82" s="2">
        <f>B78-B80</f>
        <v>372050</v>
      </c>
      <c r="C82" s="2">
        <f>C78-C80</f>
        <v>338898</v>
      </c>
      <c r="D82" s="2">
        <f>B82-C82</f>
        <v>33152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 x14ac:dyDescent="0.25">
      <c r="A83" s="15"/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 x14ac:dyDescent="0.25">
      <c r="A84" s="15" t="s">
        <v>33</v>
      </c>
      <c r="B84" s="3">
        <v>5636</v>
      </c>
      <c r="C84" s="3">
        <v>5519</v>
      </c>
      <c r="D84" s="3">
        <f>B84-C84</f>
        <v>117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5">
      <c r="B85" s="2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 x14ac:dyDescent="0.25">
      <c r="A86" s="15" t="s">
        <v>34</v>
      </c>
      <c r="B86" s="3">
        <f>B88+B90</f>
        <v>406099</v>
      </c>
      <c r="C86" s="3">
        <f>C88+C90</f>
        <v>1361979</v>
      </c>
      <c r="D86" s="3">
        <f>B86-C86</f>
        <v>-955880</v>
      </c>
      <c r="E86" s="2"/>
      <c r="F86" s="2"/>
      <c r="G86" s="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 x14ac:dyDescent="0.25">
      <c r="B87" s="3"/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5">
      <c r="A88" s="4" t="s">
        <v>11</v>
      </c>
      <c r="B88" s="2">
        <f>B94+B100+B106</f>
        <v>32684</v>
      </c>
      <c r="C88" s="2">
        <f>C94+C100+C106</f>
        <v>1196331</v>
      </c>
      <c r="D88" s="2">
        <f>B88-C88</f>
        <v>-1163647</v>
      </c>
      <c r="E88" s="2"/>
      <c r="F88" s="2"/>
      <c r="G88" s="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5">
      <c r="B89" s="2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 x14ac:dyDescent="0.25">
      <c r="A90" s="15" t="s">
        <v>12</v>
      </c>
      <c r="B90" s="2">
        <f>B96+B102+B108</f>
        <v>373415</v>
      </c>
      <c r="C90" s="2">
        <f>C96+C102+C108</f>
        <v>165648</v>
      </c>
      <c r="D90" s="2">
        <f>B90-C90</f>
        <v>207767</v>
      </c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 x14ac:dyDescent="0.25">
      <c r="A91" s="15"/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 x14ac:dyDescent="0.25">
      <c r="A92" s="15" t="s">
        <v>35</v>
      </c>
      <c r="B92" s="3">
        <v>48283</v>
      </c>
      <c r="C92" s="3">
        <v>1073005</v>
      </c>
      <c r="D92" s="3">
        <f>B92-C92</f>
        <v>-1024722</v>
      </c>
      <c r="E92" s="2"/>
      <c r="F92" s="2"/>
      <c r="G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" customHeight="1" x14ac:dyDescent="0.25">
      <c r="B93" s="3"/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7.45" customHeight="1" x14ac:dyDescent="0.25">
      <c r="A94" s="4" t="s">
        <v>11</v>
      </c>
      <c r="B94" s="2">
        <v>24399</v>
      </c>
      <c r="C94" s="2">
        <v>1047930</v>
      </c>
      <c r="D94" s="2">
        <f>B94-C94</f>
        <v>-1023531</v>
      </c>
      <c r="E94" s="2"/>
      <c r="F94" s="2"/>
      <c r="G94" s="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25">
      <c r="A95" s="14"/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6.5" customHeight="1" x14ac:dyDescent="0.25">
      <c r="A96" s="15" t="s">
        <v>12</v>
      </c>
      <c r="B96" s="2">
        <f>B92-B94</f>
        <v>23884</v>
      </c>
      <c r="C96" s="2">
        <f>C92-C94</f>
        <v>25075</v>
      </c>
      <c r="D96" s="2">
        <f>B96-C96</f>
        <v>-1191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25">
      <c r="A97" s="12"/>
      <c r="B97" s="17"/>
      <c r="C97" s="17"/>
      <c r="D97" s="1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1" customHeight="1" x14ac:dyDescent="0.25">
      <c r="A98" s="15" t="s">
        <v>36</v>
      </c>
      <c r="B98" s="3">
        <v>223126</v>
      </c>
      <c r="C98" s="3">
        <v>160115</v>
      </c>
      <c r="D98" s="3">
        <f>B98-C98</f>
        <v>63011</v>
      </c>
      <c r="E98" s="1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" customHeight="1" x14ac:dyDescent="0.25">
      <c r="B99" s="2"/>
      <c r="C99" s="2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8" customHeight="1" x14ac:dyDescent="0.25">
      <c r="A100" s="4" t="s">
        <v>11</v>
      </c>
      <c r="B100" s="2">
        <v>4149</v>
      </c>
      <c r="C100" s="2">
        <v>108284</v>
      </c>
      <c r="D100" s="2">
        <f>B100-C100</f>
        <v>-104135</v>
      </c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4.25" customHeight="1" x14ac:dyDescent="0.25">
      <c r="A101" s="14"/>
      <c r="B101" s="2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7.25" customHeight="1" x14ac:dyDescent="0.25">
      <c r="A102" s="15" t="s">
        <v>12</v>
      </c>
      <c r="B102" s="2">
        <f>B98-B100</f>
        <v>218977</v>
      </c>
      <c r="C102" s="2">
        <f>C98-C100</f>
        <v>51831</v>
      </c>
      <c r="D102" s="2">
        <f>B102-C102</f>
        <v>167146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3.5" customHeight="1" x14ac:dyDescent="0.25">
      <c r="B103" s="2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9.149999999999999" customHeight="1" x14ac:dyDescent="0.25">
      <c r="A104" s="15" t="s">
        <v>37</v>
      </c>
      <c r="B104" s="3">
        <v>134690</v>
      </c>
      <c r="C104" s="3">
        <v>128859</v>
      </c>
      <c r="D104" s="3">
        <f>B104-C104</f>
        <v>5831</v>
      </c>
      <c r="E104" s="2"/>
      <c r="F104" s="2"/>
      <c r="G104" s="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 x14ac:dyDescent="0.25">
      <c r="B105" s="2"/>
      <c r="C105" s="2"/>
      <c r="D105" s="3"/>
      <c r="E105" s="2"/>
      <c r="F105" s="2"/>
      <c r="G105" s="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7.45" customHeight="1" x14ac:dyDescent="0.25">
      <c r="A106" s="4" t="s">
        <v>11</v>
      </c>
      <c r="B106" s="2">
        <v>4136</v>
      </c>
      <c r="C106" s="2">
        <v>40117</v>
      </c>
      <c r="D106" s="2">
        <f>B106-C106</f>
        <v>-35981</v>
      </c>
      <c r="E106" s="2"/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3.5" customHeight="1" x14ac:dyDescent="0.25">
      <c r="A107" s="14"/>
      <c r="B107" s="2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 x14ac:dyDescent="0.25">
      <c r="A108" s="15" t="s">
        <v>12</v>
      </c>
      <c r="B108" s="2">
        <f>B104-B106</f>
        <v>130554</v>
      </c>
      <c r="C108" s="2">
        <f>C104-C106</f>
        <v>88742</v>
      </c>
      <c r="D108" s="2">
        <f>B108-C108</f>
        <v>41812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4"/>
      <c r="R109" s="4"/>
      <c r="S109" s="4"/>
      <c r="T109" s="4"/>
    </row>
    <row r="110" spans="1:20" ht="15.75" x14ac:dyDescent="0.25">
      <c r="A110" s="15" t="s">
        <v>38</v>
      </c>
      <c r="B110" s="3">
        <f>B112+B118</f>
        <v>481623</v>
      </c>
      <c r="C110" s="3">
        <f>C112+C118</f>
        <v>183375</v>
      </c>
      <c r="D110" s="3">
        <f>B110-C110</f>
        <v>298248</v>
      </c>
      <c r="E110" s="2"/>
      <c r="F110" s="2"/>
      <c r="G110" s="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 x14ac:dyDescent="0.25"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  <c r="Q111" s="4"/>
      <c r="R111" s="4"/>
      <c r="S111" s="4"/>
      <c r="T111" s="4"/>
    </row>
    <row r="112" spans="1:20" x14ac:dyDescent="0.25">
      <c r="A112" s="4" t="s">
        <v>39</v>
      </c>
      <c r="B112" s="2">
        <f>B114+B116</f>
        <v>27608</v>
      </c>
      <c r="C112" s="2">
        <f>C114+C116</f>
        <v>40794</v>
      </c>
      <c r="D112" s="2">
        <f>B112-C112</f>
        <v>-13186</v>
      </c>
      <c r="E112" s="2"/>
      <c r="F112" s="2"/>
      <c r="G112" s="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  <c r="Q113" s="4"/>
      <c r="R113" s="4"/>
      <c r="S113" s="4"/>
      <c r="T113" s="4"/>
    </row>
    <row r="114" spans="1:20" ht="16.899999999999999" customHeight="1" x14ac:dyDescent="0.25">
      <c r="A114" s="4" t="s">
        <v>40</v>
      </c>
      <c r="B114" s="2">
        <v>841</v>
      </c>
      <c r="C114" s="2">
        <v>8010</v>
      </c>
      <c r="D114" s="2">
        <f>B114-C114</f>
        <v>-7169</v>
      </c>
      <c r="E114" s="2"/>
      <c r="F114" s="2"/>
      <c r="G114" s="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3.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  <c r="Q115" s="4"/>
      <c r="R115" s="4"/>
      <c r="S115" s="4"/>
      <c r="T115" s="4"/>
    </row>
    <row r="116" spans="1:20" ht="19.149999999999999" customHeight="1" x14ac:dyDescent="0.25">
      <c r="A116" s="4" t="s">
        <v>41</v>
      </c>
      <c r="B116" s="2">
        <v>26767</v>
      </c>
      <c r="C116" s="2">
        <v>32784</v>
      </c>
      <c r="D116" s="2">
        <f>B116-C116</f>
        <v>-6017</v>
      </c>
      <c r="E116" s="2"/>
      <c r="F116" s="2"/>
      <c r="G116" s="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  <c r="Q117" s="4"/>
      <c r="R117" s="4"/>
      <c r="S117" s="4"/>
      <c r="T117" s="4"/>
    </row>
    <row r="118" spans="1:20" ht="15" customHeight="1" x14ac:dyDescent="0.25">
      <c r="A118" s="4" t="s">
        <v>42</v>
      </c>
      <c r="B118" s="2">
        <f>B120+B122</f>
        <v>454015</v>
      </c>
      <c r="C118" s="2">
        <f>C120+C122</f>
        <v>142581</v>
      </c>
      <c r="D118" s="2">
        <f>B118-C118</f>
        <v>311434</v>
      </c>
      <c r="E118" s="2"/>
      <c r="F118" s="2"/>
      <c r="G118" s="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4"/>
      <c r="R119" s="4"/>
      <c r="S119" s="4"/>
      <c r="T119" s="4"/>
    </row>
    <row r="120" spans="1:20" ht="18" customHeight="1" x14ac:dyDescent="0.25">
      <c r="A120" s="4" t="s">
        <v>43</v>
      </c>
      <c r="B120" s="2">
        <v>451539</v>
      </c>
      <c r="C120" s="2">
        <v>132400</v>
      </c>
      <c r="D120" s="2">
        <f>B120-C120</f>
        <v>319139</v>
      </c>
      <c r="E120" s="2"/>
      <c r="F120" s="2"/>
      <c r="G120" s="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3.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  <c r="Q121" s="4"/>
      <c r="R121" s="4"/>
      <c r="S121" s="4"/>
      <c r="T121" s="4"/>
    </row>
    <row r="122" spans="1:20" x14ac:dyDescent="0.25">
      <c r="A122" s="4" t="s">
        <v>44</v>
      </c>
      <c r="B122" s="2">
        <v>2476</v>
      </c>
      <c r="C122" s="2">
        <v>10181</v>
      </c>
      <c r="D122" s="2">
        <f>B122-C122</f>
        <v>-7705</v>
      </c>
      <c r="E122" s="2"/>
      <c r="F122" s="2"/>
      <c r="G122" s="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x14ac:dyDescent="0.25"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 x14ac:dyDescent="0.25">
      <c r="A124" s="5" t="s">
        <v>45</v>
      </c>
      <c r="B124" s="3">
        <v>3428</v>
      </c>
      <c r="C124" s="3">
        <v>40</v>
      </c>
      <c r="D124" s="3">
        <f>B124-C124</f>
        <v>3388</v>
      </c>
      <c r="E124" s="2"/>
      <c r="F124" s="2"/>
      <c r="G124" s="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 x14ac:dyDescent="0.25">
      <c r="A125" s="18"/>
      <c r="B125" s="27" t="s">
        <v>46</v>
      </c>
      <c r="C125" s="37" t="s">
        <v>46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 x14ac:dyDescent="0.25">
      <c r="A126" s="8"/>
      <c r="B126" s="41" t="s">
        <v>47</v>
      </c>
      <c r="C126" s="38" t="s">
        <v>48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  <c r="Q126" s="4"/>
      <c r="R126" s="4"/>
      <c r="S126" s="4"/>
      <c r="T126" s="4"/>
    </row>
    <row r="127" spans="1:20" x14ac:dyDescent="0.25">
      <c r="A127" s="21"/>
      <c r="B127" s="42" t="s">
        <v>49</v>
      </c>
      <c r="C127" s="39" t="s">
        <v>49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x14ac:dyDescent="0.25">
      <c r="B128" s="2"/>
      <c r="C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 x14ac:dyDescent="0.25">
      <c r="A129" s="5" t="s">
        <v>50</v>
      </c>
      <c r="B129" s="35">
        <f>SUM(B131:B133)</f>
        <v>-1118358</v>
      </c>
      <c r="C129" s="35">
        <f>SUM(C131:C133)</f>
        <v>184253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6" customHeight="1" x14ac:dyDescent="0.25">
      <c r="A130" s="5"/>
      <c r="B130" s="35"/>
      <c r="C130" s="3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x14ac:dyDescent="0.25">
      <c r="A131" s="4" t="s">
        <v>8</v>
      </c>
      <c r="B131" s="31">
        <f>B137+B157+B204</f>
        <v>73605</v>
      </c>
      <c r="C131" s="31">
        <f>C137+C153+C157+C204</f>
        <v>-1068459.2498383005</v>
      </c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1.45" customHeight="1" x14ac:dyDescent="0.25">
      <c r="A132" s="14"/>
      <c r="B132" s="31"/>
      <c r="C132" s="31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 x14ac:dyDescent="0.25">
      <c r="A133" s="15" t="s">
        <v>9</v>
      </c>
      <c r="B133" s="31">
        <f>B139+B159+B206</f>
        <v>-1191963</v>
      </c>
      <c r="C133" s="31">
        <f>C139+C159+C206</f>
        <v>1252712.2498383005</v>
      </c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0.15" customHeight="1" x14ac:dyDescent="0.25">
      <c r="B134" s="35"/>
      <c r="C134" s="35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x14ac:dyDescent="0.25">
      <c r="A135" s="15" t="s">
        <v>51</v>
      </c>
      <c r="B135" s="35">
        <f>SUM(B137:B139)</f>
        <v>58587</v>
      </c>
      <c r="C135" s="35">
        <f>SUM(C137:C139)</f>
        <v>-606589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1.45" customHeight="1" x14ac:dyDescent="0.25">
      <c r="B136" s="35"/>
      <c r="C136" s="35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x14ac:dyDescent="0.25">
      <c r="A137" s="4" t="s">
        <v>11</v>
      </c>
      <c r="B137" s="31">
        <f>B143</f>
        <v>-177283</v>
      </c>
      <c r="C137" s="31">
        <f>C149</f>
        <v>-935686</v>
      </c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" customHeight="1" x14ac:dyDescent="0.25">
      <c r="A138" s="14"/>
      <c r="B138" s="31"/>
      <c r="C138" s="31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 x14ac:dyDescent="0.25">
      <c r="A139" s="15" t="s">
        <v>12</v>
      </c>
      <c r="B139" s="31">
        <f>B145</f>
        <v>235870</v>
      </c>
      <c r="C139" s="31">
        <f>C151</f>
        <v>329097</v>
      </c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0.9" customHeight="1" x14ac:dyDescent="0.25">
      <c r="A140" s="15"/>
      <c r="B140" s="31"/>
      <c r="C140" s="31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 x14ac:dyDescent="0.25">
      <c r="A141" s="15" t="s">
        <v>52</v>
      </c>
      <c r="B141" s="35">
        <f>SUM(B143:B145)</f>
        <v>58587</v>
      </c>
      <c r="C141" s="35"/>
      <c r="D141" s="3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1.45" customHeight="1" x14ac:dyDescent="0.25">
      <c r="A142" s="15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  <c r="Q142" s="4"/>
      <c r="R142" s="4"/>
      <c r="S142" s="4"/>
      <c r="T142" s="4"/>
    </row>
    <row r="143" spans="1:20" ht="15.75" x14ac:dyDescent="0.25">
      <c r="A143" s="4" t="s">
        <v>11</v>
      </c>
      <c r="B143" s="2">
        <v>-177283</v>
      </c>
      <c r="C143" s="2"/>
      <c r="D143" s="3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" customHeight="1" x14ac:dyDescent="0.25">
      <c r="A144" s="14"/>
      <c r="B144" s="2"/>
      <c r="C144" s="2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x14ac:dyDescent="0.25">
      <c r="A145" s="15" t="s">
        <v>12</v>
      </c>
      <c r="B145" s="2">
        <v>235870</v>
      </c>
      <c r="C145" s="2"/>
      <c r="D145" s="3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" customHeight="1" x14ac:dyDescent="0.25">
      <c r="A146" s="15"/>
      <c r="B146" s="3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x14ac:dyDescent="0.25">
      <c r="A147" s="15" t="s">
        <v>53</v>
      </c>
      <c r="B147" s="3"/>
      <c r="C147" s="3">
        <f>SUM(C149:C151)</f>
        <v>-606589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6" customHeight="1" x14ac:dyDescent="0.25">
      <c r="A148" s="15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x14ac:dyDescent="0.25">
      <c r="A149" s="4" t="s">
        <v>11</v>
      </c>
      <c r="B149" s="2"/>
      <c r="C149" s="2">
        <v>-935686</v>
      </c>
      <c r="D149" s="2"/>
      <c r="F149" s="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6" customHeight="1" x14ac:dyDescent="0.25">
      <c r="B150" s="2"/>
      <c r="C150" s="2"/>
      <c r="D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 x14ac:dyDescent="0.25">
      <c r="A151" s="15" t="s">
        <v>12</v>
      </c>
      <c r="B151" s="2"/>
      <c r="C151" s="2">
        <v>329097</v>
      </c>
      <c r="D151" s="2"/>
      <c r="F151" s="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0.9" customHeight="1" x14ac:dyDescent="0.25">
      <c r="A152" s="15"/>
      <c r="B152" s="2"/>
      <c r="C152" s="2"/>
      <c r="D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 x14ac:dyDescent="0.25">
      <c r="A153" s="15" t="s">
        <v>54</v>
      </c>
      <c r="B153" s="3"/>
      <c r="C153" s="3">
        <v>450188</v>
      </c>
      <c r="D153" s="3"/>
      <c r="F153" s="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0.9" customHeight="1" x14ac:dyDescent="0.25">
      <c r="A154" s="15"/>
      <c r="B154" s="2"/>
      <c r="C154" s="2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 x14ac:dyDescent="0.25">
      <c r="A155" s="15" t="s">
        <v>55</v>
      </c>
      <c r="B155" s="3">
        <f>B161</f>
        <v>-452706</v>
      </c>
      <c r="C155" s="3">
        <f>C176</f>
        <v>-590244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" customHeight="1" x14ac:dyDescent="0.25">
      <c r="A156" s="15"/>
      <c r="B156" s="3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x14ac:dyDescent="0.25">
      <c r="A157" s="4" t="s">
        <v>11</v>
      </c>
      <c r="B157" s="2"/>
      <c r="C157" s="2">
        <f>C186+C198</f>
        <v>-589942</v>
      </c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3.15" customHeight="1" x14ac:dyDescent="0.25">
      <c r="B158" s="2"/>
      <c r="C158" s="3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x14ac:dyDescent="0.25">
      <c r="A159" s="15" t="s">
        <v>12</v>
      </c>
      <c r="B159" s="2">
        <f>B155-B157</f>
        <v>-452706</v>
      </c>
      <c r="C159" s="2">
        <f>C155-C157</f>
        <v>-302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4"/>
      <c r="R159" s="4"/>
      <c r="S159" s="4"/>
      <c r="T159" s="4"/>
    </row>
    <row r="160" spans="1:20" ht="12.6" customHeight="1" x14ac:dyDescent="0.25"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6" customHeight="1" x14ac:dyDescent="0.25">
      <c r="A161" s="5" t="s">
        <v>56</v>
      </c>
      <c r="B161" s="3">
        <f>B163+B167</f>
        <v>-452706</v>
      </c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20" ht="13.9" customHeight="1" x14ac:dyDescent="0.25">
      <c r="A162" s="5"/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20" ht="15.75" x14ac:dyDescent="0.25">
      <c r="A163" s="4" t="s">
        <v>57</v>
      </c>
      <c r="B163" s="2">
        <f>B165</f>
        <v>5910</v>
      </c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20" ht="13.15" customHeight="1" x14ac:dyDescent="0.25">
      <c r="B164" s="2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20" ht="15.75" x14ac:dyDescent="0.25">
      <c r="A165" s="4" t="s">
        <v>58</v>
      </c>
      <c r="B165" s="2">
        <v>5910</v>
      </c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20" ht="13.15" customHeight="1" x14ac:dyDescent="0.25">
      <c r="A166" s="5"/>
      <c r="B166" s="3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20" ht="15.75" x14ac:dyDescent="0.25">
      <c r="A167" s="4" t="s">
        <v>59</v>
      </c>
      <c r="B167" s="2">
        <f>B169+B171+B173</f>
        <v>-458616</v>
      </c>
      <c r="C167" s="2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20" ht="12" customHeight="1" x14ac:dyDescent="0.25">
      <c r="B168" s="2"/>
      <c r="C168" s="2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20" ht="15.75" customHeight="1" x14ac:dyDescent="0.25">
      <c r="A169" s="4" t="s">
        <v>60</v>
      </c>
      <c r="B169" s="2">
        <v>40318</v>
      </c>
      <c r="C169" s="2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20" ht="12" customHeight="1" x14ac:dyDescent="0.25">
      <c r="B170" s="2"/>
      <c r="C170" s="2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20" ht="15.75" x14ac:dyDescent="0.25">
      <c r="A171" s="4" t="s">
        <v>61</v>
      </c>
      <c r="B171" s="2">
        <v>-693327</v>
      </c>
      <c r="C171" s="2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20" ht="12.75" customHeight="1" x14ac:dyDescent="0.25">
      <c r="B172" s="2"/>
      <c r="C172" s="2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20" ht="15.75" x14ac:dyDescent="0.25">
      <c r="A173" s="4" t="s">
        <v>62</v>
      </c>
      <c r="B173" s="2">
        <v>194393</v>
      </c>
      <c r="C173" s="2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20" ht="11.25" customHeight="1" x14ac:dyDescent="0.25">
      <c r="B174" s="2"/>
      <c r="C174" s="2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20" ht="9.75" customHeight="1" x14ac:dyDescent="0.25">
      <c r="B175" s="2"/>
      <c r="C175" s="3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8" customHeight="1" x14ac:dyDescent="0.25">
      <c r="A176" s="5" t="s">
        <v>63</v>
      </c>
      <c r="B176" s="3"/>
      <c r="C176" s="3">
        <f>C178+C182</f>
        <v>-590244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0.5" customHeight="1" x14ac:dyDescent="0.25">
      <c r="A177" s="5"/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x14ac:dyDescent="0.25">
      <c r="A178" s="4" t="s">
        <v>57</v>
      </c>
      <c r="B178" s="3"/>
      <c r="C178" s="2">
        <v>3</v>
      </c>
      <c r="D178" s="3"/>
      <c r="E178" s="4"/>
      <c r="F178" s="4"/>
      <c r="G178" s="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1.45" customHeight="1" x14ac:dyDescent="0.25">
      <c r="B179" s="3"/>
      <c r="C179" s="2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x14ac:dyDescent="0.25">
      <c r="A180" s="4" t="s">
        <v>58</v>
      </c>
      <c r="B180" s="3"/>
      <c r="C180" s="2">
        <v>3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1.45" customHeight="1" x14ac:dyDescent="0.25">
      <c r="B181" s="3"/>
      <c r="C181" s="2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 x14ac:dyDescent="0.25">
      <c r="A182" s="4" t="s">
        <v>64</v>
      </c>
      <c r="B182" s="3"/>
      <c r="C182" s="2">
        <f>C184+C190+C196</f>
        <v>-590247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" customHeight="1" x14ac:dyDescent="0.25">
      <c r="A183" s="5"/>
      <c r="B183" s="3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x14ac:dyDescent="0.25">
      <c r="A184" s="4" t="s">
        <v>60</v>
      </c>
      <c r="B184" s="2"/>
      <c r="C184" s="2">
        <f>C186+C188</f>
        <v>380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1.45" customHeight="1" x14ac:dyDescent="0.25">
      <c r="B185" s="2"/>
      <c r="C185" s="2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x14ac:dyDescent="0.25">
      <c r="A186" s="4" t="s">
        <v>65</v>
      </c>
      <c r="B186" s="2"/>
      <c r="C186" s="2">
        <v>-4149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x14ac:dyDescent="0.25">
      <c r="B187" s="2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x14ac:dyDescent="0.25">
      <c r="A188" s="4" t="s">
        <v>66</v>
      </c>
      <c r="B188" s="2"/>
      <c r="C188" s="2">
        <v>4529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x14ac:dyDescent="0.25">
      <c r="B189" s="2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x14ac:dyDescent="0.25">
      <c r="A190" s="4" t="s">
        <v>61</v>
      </c>
      <c r="B190" s="2"/>
      <c r="C190" s="2">
        <v>-6907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x14ac:dyDescent="0.25">
      <c r="B191" s="2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x14ac:dyDescent="0.25">
      <c r="A192" s="18"/>
      <c r="B192" s="23" t="s">
        <v>46</v>
      </c>
      <c r="C192" s="19" t="s">
        <v>46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x14ac:dyDescent="0.25">
      <c r="A193" s="8"/>
      <c r="B193" s="43" t="s">
        <v>47</v>
      </c>
      <c r="C193" s="20" t="s">
        <v>48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  <c r="Q193" s="4"/>
      <c r="R193" s="4"/>
      <c r="S193" s="4"/>
      <c r="T193" s="4"/>
    </row>
    <row r="194" spans="1:20" x14ac:dyDescent="0.25">
      <c r="A194" s="21"/>
      <c r="B194" s="42" t="s">
        <v>49</v>
      </c>
      <c r="C194" s="34" t="s">
        <v>49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x14ac:dyDescent="0.25">
      <c r="B195" s="2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x14ac:dyDescent="0.25">
      <c r="A196" s="4" t="s">
        <v>62</v>
      </c>
      <c r="B196" s="2"/>
      <c r="C196" s="2">
        <f>C198+C200</f>
        <v>-583720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x14ac:dyDescent="0.25">
      <c r="B197" s="2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x14ac:dyDescent="0.25">
      <c r="A198" s="4" t="s">
        <v>65</v>
      </c>
      <c r="B198" s="2"/>
      <c r="C198" s="2">
        <v>-585793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x14ac:dyDescent="0.25">
      <c r="B199" s="2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x14ac:dyDescent="0.25">
      <c r="A200" s="4" t="s">
        <v>66</v>
      </c>
      <c r="B200" s="2"/>
      <c r="C200" s="2">
        <v>2073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" customHeight="1" x14ac:dyDescent="0.25">
      <c r="B201" s="2"/>
      <c r="C201" s="2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8" customHeight="1" x14ac:dyDescent="0.25">
      <c r="A202" s="15" t="s">
        <v>67</v>
      </c>
      <c r="B202" s="3">
        <f>B208</f>
        <v>-724239</v>
      </c>
      <c r="C202" s="3">
        <f>C238</f>
        <v>930898</v>
      </c>
      <c r="P202" s="4"/>
      <c r="Q202" s="4"/>
      <c r="R202" s="4"/>
      <c r="S202" s="4"/>
      <c r="T202" s="4"/>
    </row>
    <row r="203" spans="1:20" ht="12" customHeight="1" x14ac:dyDescent="0.25">
      <c r="B203" s="3"/>
      <c r="C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25">
      <c r="A204" s="4" t="s">
        <v>11</v>
      </c>
      <c r="B204" s="2">
        <f>B212+B234</f>
        <v>250888</v>
      </c>
      <c r="C204" s="2">
        <f>C246+C268</f>
        <v>6980.7501616993686</v>
      </c>
      <c r="P204" s="4"/>
      <c r="Q204" s="4"/>
      <c r="R204" s="4"/>
      <c r="S204" s="4"/>
      <c r="T204" s="4"/>
    </row>
    <row r="205" spans="1:20" ht="12" customHeight="1" x14ac:dyDescent="0.25">
      <c r="A205" s="14"/>
      <c r="B205" s="2"/>
      <c r="C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9.149999999999999" customHeight="1" x14ac:dyDescent="0.25">
      <c r="A206" s="15" t="s">
        <v>68</v>
      </c>
      <c r="B206" s="2">
        <f>B202-B204</f>
        <v>-975127</v>
      </c>
      <c r="C206" s="2">
        <f>C202-C204</f>
        <v>923917.24983830063</v>
      </c>
      <c r="P206" s="4"/>
      <c r="Q206" s="4"/>
      <c r="R206" s="4"/>
      <c r="S206" s="4"/>
      <c r="T206" s="4"/>
    </row>
    <row r="207" spans="1:20" ht="12" customHeight="1" x14ac:dyDescent="0.25">
      <c r="B207" s="3"/>
      <c r="C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6.149999999999999" customHeight="1" x14ac:dyDescent="0.25">
      <c r="A208" s="5" t="s">
        <v>56</v>
      </c>
      <c r="B208" s="3">
        <f>B210+B222+B232</f>
        <v>-724239</v>
      </c>
      <c r="C208" s="3"/>
      <c r="E208" s="1"/>
      <c r="P208" s="4"/>
      <c r="Q208" s="4"/>
      <c r="R208" s="4"/>
      <c r="S208" s="4"/>
      <c r="T208" s="4"/>
    </row>
    <row r="209" spans="1:20" ht="13.15" customHeight="1" x14ac:dyDescent="0.25"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" customHeight="1" x14ac:dyDescent="0.25">
      <c r="A210" s="4" t="s">
        <v>69</v>
      </c>
      <c r="B210" s="2">
        <f>B212+B214</f>
        <v>-391168</v>
      </c>
      <c r="C210" s="3"/>
      <c r="D210" s="3"/>
      <c r="E210" s="1"/>
      <c r="P210" s="4"/>
      <c r="Q210" s="4"/>
      <c r="R210" s="4"/>
      <c r="S210" s="4"/>
      <c r="T210" s="4"/>
    </row>
    <row r="211" spans="1:20" ht="10.5" customHeight="1" x14ac:dyDescent="0.25">
      <c r="B211" s="2"/>
      <c r="C211" s="3"/>
      <c r="D211" s="3"/>
      <c r="E211" s="1"/>
      <c r="P211" s="4"/>
      <c r="Q211" s="4"/>
      <c r="R211" s="4"/>
      <c r="S211" s="4"/>
      <c r="T211" s="4"/>
    </row>
    <row r="212" spans="1:20" ht="15" customHeight="1" x14ac:dyDescent="0.25">
      <c r="A212" s="4" t="s">
        <v>11</v>
      </c>
      <c r="B212" s="2">
        <v>670625</v>
      </c>
      <c r="C212" s="3"/>
      <c r="D212" s="3"/>
      <c r="E212" s="1"/>
      <c r="P212" s="4"/>
      <c r="Q212" s="4"/>
      <c r="R212" s="4"/>
      <c r="S212" s="4"/>
      <c r="T212" s="4"/>
    </row>
    <row r="213" spans="1:20" ht="13.15" customHeight="1" x14ac:dyDescent="0.25"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6.149999999999999" customHeight="1" x14ac:dyDescent="0.25">
      <c r="A214" s="4" t="s">
        <v>15</v>
      </c>
      <c r="B214" s="31">
        <f>B216+B218+B220</f>
        <v>-1061793</v>
      </c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3.15" customHeight="1" x14ac:dyDescent="0.25"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" customHeight="1" x14ac:dyDescent="0.25">
      <c r="A216" s="4" t="s">
        <v>70</v>
      </c>
      <c r="B216" s="2">
        <v>-989195</v>
      </c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3.15" customHeight="1" x14ac:dyDescent="0.25"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6.149999999999999" customHeight="1" x14ac:dyDescent="0.25">
      <c r="A218" s="4" t="s">
        <v>71</v>
      </c>
      <c r="B218" s="2">
        <v>-107119</v>
      </c>
      <c r="C218" s="3"/>
      <c r="D218" s="3"/>
      <c r="P218" s="4"/>
      <c r="Q218" s="4"/>
      <c r="R218" s="4"/>
      <c r="S218" s="4"/>
      <c r="T218" s="4"/>
    </row>
    <row r="219" spans="1:20" ht="13.15" customHeight="1" x14ac:dyDescent="0.25">
      <c r="B219" s="3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4.45" customHeight="1" x14ac:dyDescent="0.25">
      <c r="A220" s="4" t="s">
        <v>72</v>
      </c>
      <c r="B220" s="31">
        <v>34521</v>
      </c>
      <c r="C220" s="3"/>
      <c r="D220" s="3"/>
      <c r="P220" s="4"/>
      <c r="Q220" s="4"/>
      <c r="R220" s="4"/>
      <c r="S220" s="4"/>
      <c r="T220" s="4"/>
    </row>
    <row r="221" spans="1:20" ht="13.15" customHeight="1" x14ac:dyDescent="0.25">
      <c r="B221" s="3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6.149999999999999" customHeight="1" x14ac:dyDescent="0.25">
      <c r="A222" s="4" t="s">
        <v>73</v>
      </c>
      <c r="B222" s="31">
        <f>B224</f>
        <v>5735</v>
      </c>
      <c r="C222" s="3"/>
      <c r="D222" s="3"/>
      <c r="P222" s="4"/>
      <c r="Q222" s="4"/>
      <c r="R222" s="4"/>
      <c r="S222" s="4"/>
      <c r="T222" s="4"/>
    </row>
    <row r="223" spans="1:20" ht="13.15" customHeight="1" x14ac:dyDescent="0.25">
      <c r="B223" s="3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6.149999999999999" customHeight="1" x14ac:dyDescent="0.25">
      <c r="A224" s="4" t="s">
        <v>15</v>
      </c>
      <c r="B224" s="2">
        <f>B226+B228+B230</f>
        <v>5735</v>
      </c>
      <c r="C224" s="2"/>
      <c r="D224" s="3"/>
      <c r="E224" s="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1.45" customHeight="1" x14ac:dyDescent="0.25"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6.149999999999999" customHeight="1" x14ac:dyDescent="0.25">
      <c r="A226" s="4" t="s">
        <v>60</v>
      </c>
      <c r="B226" s="2">
        <v>120</v>
      </c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3.15" customHeight="1" x14ac:dyDescent="0.25"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4.45" customHeight="1" x14ac:dyDescent="0.25">
      <c r="A228" s="4" t="s">
        <v>61</v>
      </c>
      <c r="B228" s="2">
        <v>5355</v>
      </c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" customHeight="1" x14ac:dyDescent="0.25"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6.149999999999999" customHeight="1" x14ac:dyDescent="0.25">
      <c r="A230" s="4" t="s">
        <v>74</v>
      </c>
      <c r="B230" s="2">
        <v>260</v>
      </c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" customHeight="1" x14ac:dyDescent="0.25"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6.149999999999999" customHeight="1" x14ac:dyDescent="0.25">
      <c r="A232" s="4" t="s">
        <v>75</v>
      </c>
      <c r="B232" s="2">
        <f>B234+B236</f>
        <v>-338806</v>
      </c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3.15" customHeight="1" x14ac:dyDescent="0.25">
      <c r="B233" s="2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6.149999999999999" customHeight="1" x14ac:dyDescent="0.25">
      <c r="A234" s="4" t="s">
        <v>11</v>
      </c>
      <c r="B234" s="2">
        <v>-419737</v>
      </c>
      <c r="C234" s="2"/>
      <c r="D234" s="3"/>
      <c r="E234" s="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0.5" customHeight="1" x14ac:dyDescent="0.25">
      <c r="B235" s="3"/>
      <c r="C235" s="2"/>
      <c r="D235" s="3"/>
      <c r="E235" s="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6.350000000000001" customHeight="1" x14ac:dyDescent="0.25">
      <c r="A236" s="4" t="s">
        <v>15</v>
      </c>
      <c r="B236" s="2">
        <v>80931</v>
      </c>
      <c r="C236" s="2"/>
      <c r="D236" s="3"/>
      <c r="E236" s="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" customHeight="1" x14ac:dyDescent="0.25"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6.149999999999999" customHeight="1" x14ac:dyDescent="0.25">
      <c r="A238" s="5" t="s">
        <v>63</v>
      </c>
      <c r="B238" s="3"/>
      <c r="C238" s="35">
        <f>C240+C244+C266+C278+C282</f>
        <v>930898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0.9" customHeight="1" x14ac:dyDescent="0.25">
      <c r="B239" s="3"/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6.149999999999999" customHeight="1" x14ac:dyDescent="0.25">
      <c r="A240" s="4" t="s">
        <v>76</v>
      </c>
      <c r="B240" s="2"/>
      <c r="C240" s="2">
        <f>C242</f>
        <v>234930</v>
      </c>
      <c r="D240" s="3"/>
      <c r="E240" s="4"/>
      <c r="F240" s="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1.45" customHeight="1" x14ac:dyDescent="0.25">
      <c r="B241" s="3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6.149999999999999" customHeight="1" x14ac:dyDescent="0.25">
      <c r="A242" s="4" t="s">
        <v>71</v>
      </c>
      <c r="B242" s="2"/>
      <c r="C242" s="2">
        <v>234930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0.9" customHeight="1" x14ac:dyDescent="0.25">
      <c r="B243" s="3"/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4.45" customHeight="1" x14ac:dyDescent="0.25">
      <c r="A244" s="4" t="s">
        <v>73</v>
      </c>
      <c r="B244" s="2"/>
      <c r="C244" s="2">
        <f>C250+C254+C256</f>
        <v>-145693</v>
      </c>
      <c r="D244" s="3"/>
      <c r="E244" s="4"/>
      <c r="F244" s="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0.9" customHeight="1" x14ac:dyDescent="0.25">
      <c r="B245" s="3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4.45" customHeight="1" x14ac:dyDescent="0.25">
      <c r="A246" s="4" t="s">
        <v>11</v>
      </c>
      <c r="B246" s="2"/>
      <c r="C246" s="2">
        <f>C258</f>
        <v>-114636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9.6" customHeight="1" x14ac:dyDescent="0.25">
      <c r="B247" s="3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4.45" customHeight="1" x14ac:dyDescent="0.25">
      <c r="A248" s="4" t="s">
        <v>15</v>
      </c>
      <c r="B248" s="2"/>
      <c r="C248" s="2">
        <f>C244-C246</f>
        <v>-31057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9.6" customHeight="1" x14ac:dyDescent="0.25">
      <c r="B249" s="3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4.45" customHeight="1" x14ac:dyDescent="0.25">
      <c r="A250" s="4" t="s">
        <v>70</v>
      </c>
      <c r="B250" s="2"/>
      <c r="C250" s="2">
        <f>C252</f>
        <v>-24779</v>
      </c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1.45" customHeight="1" x14ac:dyDescent="0.25">
      <c r="B251" s="3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4.45" customHeight="1" x14ac:dyDescent="0.25">
      <c r="A252" s="4" t="s">
        <v>66</v>
      </c>
      <c r="B252" s="2"/>
      <c r="C252" s="2">
        <v>-24779</v>
      </c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9.6" customHeight="1" x14ac:dyDescent="0.25">
      <c r="B253" s="3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4.45" customHeight="1" x14ac:dyDescent="0.25">
      <c r="A254" s="4" t="s">
        <v>71</v>
      </c>
      <c r="B254" s="2"/>
      <c r="C254" s="2">
        <v>39072</v>
      </c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0.9" customHeight="1" x14ac:dyDescent="0.25">
      <c r="B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4.45" customHeight="1" x14ac:dyDescent="0.25">
      <c r="A256" s="4" t="s">
        <v>58</v>
      </c>
      <c r="B256" s="2"/>
      <c r="C256" s="2">
        <f>C258+C264</f>
        <v>-159986</v>
      </c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1.45" customHeight="1" x14ac:dyDescent="0.25">
      <c r="B257" s="3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4.45" customHeight="1" x14ac:dyDescent="0.25">
      <c r="A258" s="4" t="s">
        <v>65</v>
      </c>
      <c r="B258" s="2"/>
      <c r="C258" s="2">
        <v>-114636</v>
      </c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0.9" customHeight="1" x14ac:dyDescent="0.25">
      <c r="B259" s="3"/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 x14ac:dyDescent="0.25">
      <c r="A260" s="18"/>
      <c r="B260" s="23" t="s">
        <v>46</v>
      </c>
      <c r="C260" s="19" t="s">
        <v>46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 x14ac:dyDescent="0.25">
      <c r="A261" s="8"/>
      <c r="B261" s="43" t="s">
        <v>47</v>
      </c>
      <c r="C261" s="20" t="s">
        <v>48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"/>
      <c r="Q261" s="4"/>
      <c r="R261" s="4"/>
      <c r="S261" s="4"/>
      <c r="T261" s="4"/>
    </row>
    <row r="262" spans="1:20" x14ac:dyDescent="0.25">
      <c r="A262" s="21"/>
      <c r="B262" s="42" t="s">
        <v>49</v>
      </c>
      <c r="C262" s="34" t="s">
        <v>49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" customHeight="1" x14ac:dyDescent="0.25">
      <c r="B263" s="3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" customHeight="1" x14ac:dyDescent="0.25">
      <c r="A264" s="4" t="s">
        <v>66</v>
      </c>
      <c r="B264" s="2"/>
      <c r="C264" s="2">
        <v>-45350</v>
      </c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" customHeight="1" x14ac:dyDescent="0.25">
      <c r="B265" s="3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" customHeight="1" x14ac:dyDescent="0.25">
      <c r="A266" s="4" t="s">
        <v>75</v>
      </c>
      <c r="B266" s="2"/>
      <c r="C266" s="2">
        <f>C268+C270</f>
        <v>841661</v>
      </c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" customHeight="1" x14ac:dyDescent="0.25">
      <c r="B267" s="2"/>
      <c r="C267" s="2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" customHeight="1" x14ac:dyDescent="0.25">
      <c r="A268" s="4" t="s">
        <v>77</v>
      </c>
      <c r="B268" s="2"/>
      <c r="C268" s="2">
        <v>121616.75016169937</v>
      </c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" customHeight="1" x14ac:dyDescent="0.25">
      <c r="B269" s="3"/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" customHeight="1" x14ac:dyDescent="0.25">
      <c r="A270" s="4" t="s">
        <v>62</v>
      </c>
      <c r="B270" s="2"/>
      <c r="C270" s="2">
        <v>720044.24983830063</v>
      </c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" customHeight="1" x14ac:dyDescent="0.25">
      <c r="B271" s="2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24" customHeight="1" x14ac:dyDescent="0.25">
      <c r="A272" s="15" t="s">
        <v>78</v>
      </c>
      <c r="B272" s="3">
        <v>3453773</v>
      </c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24" customHeight="1" x14ac:dyDescent="0.25">
      <c r="A273" s="15"/>
      <c r="B273" s="3"/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24" customHeight="1" x14ac:dyDescent="0.25">
      <c r="A274" s="18" t="s">
        <v>2</v>
      </c>
      <c r="B274" s="22" t="s">
        <v>3</v>
      </c>
      <c r="C274" s="22" t="s">
        <v>4</v>
      </c>
      <c r="D274" s="23" t="s">
        <v>81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24" customHeight="1" x14ac:dyDescent="0.25">
      <c r="A275" s="24"/>
      <c r="B275" s="25" t="s">
        <v>5</v>
      </c>
      <c r="C275" s="25" t="s">
        <v>6</v>
      </c>
      <c r="D275" s="44" t="s">
        <v>82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24" customHeight="1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24" customHeight="1" x14ac:dyDescent="0.25">
      <c r="A277" s="13" t="s">
        <v>79</v>
      </c>
      <c r="B277" s="36"/>
      <c r="C277" s="26">
        <v>1228426</v>
      </c>
      <c r="D277" s="26">
        <f>B277-C277</f>
        <v>-1228426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x14ac:dyDescent="0.25">
      <c r="C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x14ac:dyDescent="0.25">
      <c r="A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x14ac:dyDescent="0.25">
      <c r="C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 x14ac:dyDescent="0.25">
      <c r="A283" s="15"/>
      <c r="B283" s="1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 x14ac:dyDescent="0.25">
      <c r="A284" s="15"/>
      <c r="B284" s="1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20" ht="15.75" x14ac:dyDescent="0.25">
      <c r="C285" s="15"/>
      <c r="D285" s="1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 x14ac:dyDescent="0.25">
      <c r="C286" s="15"/>
      <c r="D286" s="1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 x14ac:dyDescent="0.25">
      <c r="D287" s="1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 x14ac:dyDescent="0.25">
      <c r="D288" s="1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2:20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5" spans="2:20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2:20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2:20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2:20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2:20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2:20" ht="15.75" x14ac:dyDescent="0.25">
      <c r="B300" s="1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20" ht="15.75" x14ac:dyDescent="0.25">
      <c r="B301" s="1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2:20" ht="15.75" x14ac:dyDescent="0.25">
      <c r="C302" s="15"/>
      <c r="D302" s="1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ht="15.75" x14ac:dyDescent="0.25">
      <c r="C303" s="15"/>
      <c r="D303" s="1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5:20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5:20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5:20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5:20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5:20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5:20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5:20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5:20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5:20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5:20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5:20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5:20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5:20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5:20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5:20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5:20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20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20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20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20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20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20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20" x14ac:dyDescent="0.25">
      <c r="A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20" x14ac:dyDescent="0.25">
      <c r="A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20" x14ac:dyDescent="0.25">
      <c r="A329" s="5"/>
      <c r="C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x14ac:dyDescent="0.25">
      <c r="A330" s="5"/>
      <c r="C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x14ac:dyDescent="0.25">
      <c r="C331" s="5"/>
      <c r="P331" s="4"/>
      <c r="Q331" s="4"/>
      <c r="R331" s="4"/>
      <c r="S331" s="4"/>
      <c r="T331" s="4"/>
    </row>
    <row r="332" spans="1:20" x14ac:dyDescent="0.25">
      <c r="C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20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x14ac:dyDescent="0.25">
      <c r="P336" s="4"/>
      <c r="Q336" s="4"/>
      <c r="R336" s="4"/>
      <c r="S336" s="4"/>
      <c r="T336" s="4"/>
    </row>
    <row r="337" spans="5:20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5:20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5:20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5:20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9" spans="5:20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5:20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4" spans="5:15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5:15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76" spans="5:15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5:15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5:15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5:15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1" spans="5:15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5:15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5:15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5:15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</sheetData>
  <mergeCells count="3">
    <mergeCell ref="C6:D6"/>
    <mergeCell ref="A4:D4"/>
    <mergeCell ref="A5:D5"/>
  </mergeCells>
  <pageMargins left="0.62992125984251968" right="0.35433070866141736" top="0.23622047244094491" bottom="0.47244094488188981" header="0.51181102362204722" footer="0.23622047244094491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 1 rüb 23Ps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2023-06-08T10:14:32Z</dcterms:modified>
</cp:coreProperties>
</file>